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Бюджет!$A$1:$I$75</definedName>
  </definedNames>
  <calcPr calcId="144525"/>
</workbook>
</file>

<file path=xl/calcChain.xml><?xml version="1.0" encoding="utf-8"?>
<calcChain xmlns="http://schemas.openxmlformats.org/spreadsheetml/2006/main">
  <c r="I40" i="3" l="1"/>
  <c r="I39" i="3"/>
  <c r="G17" i="3"/>
  <c r="I23" i="3" l="1"/>
  <c r="H44" i="3"/>
  <c r="G44" i="3"/>
  <c r="I46" i="3"/>
  <c r="I45" i="3"/>
  <c r="H17" i="3" l="1"/>
  <c r="I41" i="3"/>
  <c r="H53" i="3" l="1"/>
  <c r="G53" i="3"/>
  <c r="I61" i="3"/>
  <c r="I48" i="3" l="1"/>
  <c r="I47" i="3"/>
  <c r="I38" i="3"/>
  <c r="I37" i="3"/>
  <c r="I35" i="3"/>
  <c r="I34" i="3"/>
  <c r="I33" i="3"/>
  <c r="I24" i="3"/>
  <c r="I21" i="3"/>
  <c r="I64" i="3"/>
  <c r="I54" i="3"/>
  <c r="I10" i="3" l="1"/>
  <c r="I9" i="3"/>
  <c r="I36" i="3" l="1"/>
  <c r="I20" i="3"/>
  <c r="I67" i="3" l="1"/>
  <c r="I65" i="3"/>
  <c r="I63" i="3"/>
  <c r="I62" i="3"/>
  <c r="I60" i="3"/>
  <c r="I59" i="3"/>
  <c r="I58" i="3"/>
  <c r="I57" i="3"/>
  <c r="I56" i="3"/>
  <c r="I53" i="3"/>
  <c r="I15" i="3" l="1"/>
  <c r="I66" i="3" l="1"/>
  <c r="I22" i="3" l="1"/>
  <c r="I19" i="3"/>
  <c r="I31" i="3" l="1"/>
  <c r="I28" i="3"/>
  <c r="I27" i="3" l="1"/>
  <c r="I29" i="3" l="1"/>
  <c r="I49" i="3" l="1"/>
  <c r="I44" i="3"/>
  <c r="I11" i="3"/>
  <c r="I7" i="3" l="1"/>
  <c r="H42" i="3" l="1"/>
  <c r="H16" i="3" s="1"/>
  <c r="H68" i="3" s="1"/>
  <c r="I8" i="3" l="1"/>
  <c r="I51" i="3" l="1"/>
  <c r="I18" i="3" l="1"/>
  <c r="G42" i="3"/>
  <c r="I43" i="3"/>
  <c r="I32" i="3"/>
  <c r="I30" i="3"/>
  <c r="I26" i="3"/>
  <c r="I25" i="3"/>
  <c r="I13" i="3"/>
  <c r="I12" i="3"/>
  <c r="G16" i="3" l="1"/>
  <c r="G68" i="3" s="1"/>
  <c r="I42" i="3"/>
  <c r="I14" i="3"/>
  <c r="I17" i="3"/>
  <c r="I50" i="3"/>
  <c r="I52" i="3"/>
  <c r="I55" i="3"/>
  <c r="I6" i="3"/>
  <c r="I16" i="3" l="1"/>
  <c r="I68" i="3"/>
</calcChain>
</file>

<file path=xl/sharedStrings.xml><?xml version="1.0" encoding="utf-8"?>
<sst xmlns="http://schemas.openxmlformats.org/spreadsheetml/2006/main" count="314" uniqueCount="118">
  <si>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</si>
  <si>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</si>
  <si>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</si>
  <si>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</si>
  <si>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</si>
  <si>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</si>
  <si>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</si>
  <si>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</si>
  <si>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</si>
  <si>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</si>
  <si>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</si>
  <si>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</si>
  <si>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</si>
  <si>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</si>
  <si>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</si>
  <si>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</si>
  <si>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</si>
  <si>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</si>
  <si>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</si>
  <si>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</si>
  <si>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</si>
  <si>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</si>
  <si>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</si>
  <si>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</si>
  <si>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</si>
  <si>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</si>
  <si>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</si>
  <si>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</si>
  <si>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</si>
  <si>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</si>
  <si>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</si>
  <si>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</si>
  <si>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</si>
  <si>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</si>
  <si>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</si>
  <si>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</si>
  <si>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</si>
  <si>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</si>
  <si>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</si>
  <si>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</si>
  <si>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</si>
  <si>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</si>
  <si>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70 8 00 S2790</t>
  </si>
  <si>
    <t>0702</t>
  </si>
  <si>
    <t>0412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</si>
  <si>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</si>
  <si>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</si>
  <si>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</si>
  <si>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</si>
  <si>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</si>
  <si>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400</t>
  </si>
  <si>
    <t>Подпрограмма "Поддержка инновационного развития управления образования, педагогических кадров</t>
  </si>
  <si>
    <t>70 8 00 20300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</si>
  <si>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</si>
  <si>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</si>
  <si>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</si>
  <si>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</si>
  <si>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0801</t>
  </si>
  <si>
    <t>Исп. Шишкина А.Н. 8 (395 36) 5-24-70</t>
  </si>
  <si>
    <t>Начальник финансового управления администрации</t>
  </si>
  <si>
    <t>Н.А. Ковшарова</t>
  </si>
  <si>
    <t>7.1.1.</t>
  </si>
  <si>
    <t>70 8 00 S2850</t>
  </si>
  <si>
    <t>Софинансирование мероприятий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по МП "Развитие физической культуры и спорта в муниципальном образовании Куйтунский район на 2018-2022 гг."</t>
  </si>
  <si>
    <t>План на 2019 год в соответствии со сводной бюджетной росписью</t>
  </si>
  <si>
    <t>Поддержка малого бизнеса на 2019-2024 г.г.</t>
  </si>
  <si>
    <t>0701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</si>
  <si>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годы</t>
  </si>
  <si>
    <t>70 8 00 20640</t>
  </si>
  <si>
    <t>Охрана окружающей среды</t>
  </si>
  <si>
    <t>0503</t>
  </si>
  <si>
    <t>70 8 00 20650</t>
  </si>
  <si>
    <t>6.1.1.</t>
  </si>
  <si>
    <t>7.1.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</si>
  <si>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</si>
  <si>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</si>
  <si>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</si>
  <si>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</si>
  <si>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</si>
  <si>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</si>
  <si>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</si>
  <si>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</si>
  <si>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7.1.10.</t>
  </si>
  <si>
    <t>7.1.11.</t>
  </si>
  <si>
    <t>7.2.</t>
  </si>
  <si>
    <t>7.2.1.</t>
  </si>
  <si>
    <t>7.3.</t>
  </si>
  <si>
    <t>7.3.1.</t>
  </si>
  <si>
    <t>7.3.2.</t>
  </si>
  <si>
    <t>0703</t>
  </si>
  <si>
    <t>Развитие культуры муниципального образования Куйтунский район на 2019-2021 годы</t>
  </si>
  <si>
    <t>70 8 00 20660</t>
  </si>
  <si>
    <t>71 8 00 20660</t>
  </si>
  <si>
    <t>72 8 00 20660</t>
  </si>
  <si>
    <t>Привлечение и закрепление врачебных кадров в муниципальном образовании Куйтунский район на 2019-2020 годы</t>
  </si>
  <si>
    <t>0501</t>
  </si>
  <si>
    <t>708 00 20080</t>
  </si>
  <si>
    <t>709 00 20080</t>
  </si>
  <si>
    <t>300</t>
  </si>
  <si>
    <t>1003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</si>
  <si>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</si>
  <si>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</si>
  <si>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</si>
  <si>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</si>
  <si>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</si>
  <si>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</si>
  <si>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</si>
  <si>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7.1.12.</t>
  </si>
  <si>
    <t xml:space="preserve">Устойчивое развитие муниципального образования Куйтунский район на 2014-2017 г.г. и на период до 2020 г. </t>
  </si>
  <si>
    <t>Софинансирование на развитие сети общеобразовательных организаций в сельской местности из средств местного бюджета</t>
  </si>
  <si>
    <t>70 8 P2 L2321</t>
  </si>
  <si>
    <t>Софинансирование субсидии местным бюджетам на создание дополнительных мест для детей в возрасте от 1,5 до 3 лет в образовательных организациях</t>
  </si>
  <si>
    <t>0705</t>
  </si>
  <si>
    <t>72 8 00 L5193</t>
  </si>
  <si>
    <t>70 8 00 S2590</t>
  </si>
  <si>
    <t>70 8 00 S2080</t>
  </si>
  <si>
    <t>Информация об исполнении муниципальных программ  и подпрограмм 
муниципального образования Куйтунский район на 01.07.2019 г.</t>
  </si>
  <si>
    <t>70 8 00 S2050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</si>
</sst>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>
      <alignment horizontal="center" vertical="center"/>
    </xf>
    <xf numFmtId="16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75"/>
  <sheetViews>
    <sheetView showGridLines="0" tabSelected="1" view="pageBreakPreview" topLeftCell="A56" zoomScaleNormal="145" zoomScaleSheetLayoutView="100" workbookViewId="0">
      <selection activeCell="H34" sqref="H34"/>
    </sheetView>
  </sheetViews>
  <sheetFormatPr defaultColWidth="9.140625" defaultRowHeight="12.75" x14ac:dyDescent="0.2"/>
  <cols>
    <col min="1" max="1" width="7.42578125" style="5" customWidth="1"/>
    <col min="2" max="2" width="33.85546875" style="5" customWidth="1"/>
    <col min="3" max="3" width="5.42578125" style="5" bestFit="1" customWidth="1"/>
    <col min="4" max="4" width="4.7109375" style="5" bestFit="1" customWidth="1"/>
    <col min="5" max="5" width="13" style="5" customWidth="1"/>
    <col min="6" max="6" width="4" style="5" customWidth="1"/>
    <col min="7" max="7" width="10.5703125" style="5" customWidth="1"/>
    <col min="8" max="8" width="10" style="5" customWidth="1"/>
    <col min="9" max="9" width="6.28515625" style="5" customWidth="1"/>
    <col min="10" max="16384" width="9.140625" style="2"/>
  </cols>
  <sheetData>
    <row r="1" spans="1:9" ht="32.25" customHeight="1" x14ac:dyDescent="0.25">
      <c r="A1" s="35" t="s">
        <v>116</v>
      </c>
      <c r="B1" s="35"/>
      <c r="C1" s="35"/>
      <c r="D1" s="35"/>
      <c r="E1" s="35"/>
      <c r="F1" s="35"/>
      <c r="G1" s="35"/>
      <c r="H1" s="35"/>
      <c r="I1" s="35"/>
    </row>
    <row r="2" spans="1:9" x14ac:dyDescent="0.2">
      <c r="B2" s="33"/>
      <c r="C2" s="33"/>
      <c r="D2" s="33"/>
      <c r="E2" s="33"/>
      <c r="F2" s="33"/>
      <c r="G2" s="34"/>
      <c r="H2" s="34"/>
      <c r="I2" s="34"/>
    </row>
    <row r="3" spans="1:9" x14ac:dyDescent="0.2">
      <c r="G3" s="4"/>
      <c r="H3" s="41" t="s">
        <v>0</v>
      </c>
      <c r="I3" s="41"/>
    </row>
    <row r="4" spans="1:9" x14ac:dyDescent="0.2">
      <c r="A4" s="36" t="s">
        <v>2</v>
      </c>
      <c r="B4" s="36" t="s">
        <v>3</v>
      </c>
      <c r="C4" s="38" t="s">
        <v>18</v>
      </c>
      <c r="D4" s="39"/>
      <c r="E4" s="39"/>
      <c r="F4" s="40"/>
      <c r="G4" s="36" t="s">
        <v>64</v>
      </c>
      <c r="H4" s="36" t="s">
        <v>4</v>
      </c>
      <c r="I4" s="36" t="s">
        <v>5</v>
      </c>
    </row>
    <row r="5" spans="1:9" ht="52.5" customHeight="1" x14ac:dyDescent="0.2">
      <c r="A5" s="37"/>
      <c r="B5" s="37"/>
      <c r="C5" s="9" t="s">
        <v>19</v>
      </c>
      <c r="D5" s="9" t="s">
        <v>20</v>
      </c>
      <c r="E5" s="9" t="s">
        <v>21</v>
      </c>
      <c r="F5" s="9" t="s">
        <v>22</v>
      </c>
      <c r="G5" s="37"/>
      <c r="H5" s="37"/>
      <c r="I5" s="37"/>
    </row>
    <row r="6" spans="1:9" ht="34.5" customHeight="1" x14ac:dyDescent="0.2">
      <c r="A6" s="7">
        <v>1</v>
      </c>
      <c r="B6" s="8" t="s">
        <v>11</v>
      </c>
      <c r="C6" s="9" t="s">
        <v>23</v>
      </c>
      <c r="D6" s="9" t="s">
        <v>24</v>
      </c>
      <c r="E6" s="9" t="s">
        <v>25</v>
      </c>
      <c r="F6" s="9" t="s">
        <v>47</v>
      </c>
      <c r="G6" s="30">
        <v>35</v>
      </c>
      <c r="H6" s="30">
        <v>0</v>
      </c>
      <c r="I6" s="10">
        <f>H6/G6</f>
        <v>0</v>
      </c>
    </row>
    <row r="7" spans="1:9" ht="20.25" customHeight="1" x14ac:dyDescent="0.2">
      <c r="A7" s="7">
        <v>2</v>
      </c>
      <c r="B7" s="8" t="s">
        <v>65</v>
      </c>
      <c r="C7" s="9" t="s">
        <v>23</v>
      </c>
      <c r="D7" s="9" t="s">
        <v>44</v>
      </c>
      <c r="E7" s="9" t="s">
        <v>52</v>
      </c>
      <c r="F7" s="9" t="s">
        <v>46</v>
      </c>
      <c r="G7" s="30">
        <v>1000</v>
      </c>
      <c r="H7" s="30">
        <v>180</v>
      </c>
      <c r="I7" s="10">
        <f>H7/G7</f>
        <v>0.18</v>
      </c>
    </row>
    <row r="8" spans="1:9" ht="0.75" hidden="1" customHeight="1" x14ac:dyDescent="0.2">
      <c r="A8" s="42">
        <v>3</v>
      </c>
      <c r="B8" s="36" t="s">
        <v>12</v>
      </c>
      <c r="C8" s="9" t="s">
        <v>23</v>
      </c>
      <c r="D8" s="9" t="s">
        <v>26</v>
      </c>
      <c r="E8" s="9" t="s">
        <v>27</v>
      </c>
      <c r="F8" s="9" t="s">
        <v>47</v>
      </c>
      <c r="G8" s="30"/>
      <c r="H8" s="30">
        <v>0</v>
      </c>
      <c r="I8" s="10" t="e">
        <f t="shared" ref="I8:I11" si="0">H8/G8</f>
        <v>#DIV/0!</v>
      </c>
    </row>
    <row r="9" spans="1:9" x14ac:dyDescent="0.2">
      <c r="A9" s="43"/>
      <c r="B9" s="45"/>
      <c r="C9" s="9" t="s">
        <v>30</v>
      </c>
      <c r="D9" s="9" t="s">
        <v>66</v>
      </c>
      <c r="E9" s="9" t="s">
        <v>27</v>
      </c>
      <c r="F9" s="9" t="s">
        <v>47</v>
      </c>
      <c r="G9" s="30">
        <v>685</v>
      </c>
      <c r="H9" s="30">
        <v>0</v>
      </c>
      <c r="I9" s="10">
        <f t="shared" ref="I9:I10" si="1">H9/G9</f>
        <v>0</v>
      </c>
    </row>
    <row r="10" spans="1:9" x14ac:dyDescent="0.2">
      <c r="A10" s="43"/>
      <c r="B10" s="45"/>
      <c r="C10" s="9" t="s">
        <v>30</v>
      </c>
      <c r="D10" s="9" t="s">
        <v>43</v>
      </c>
      <c r="E10" s="9" t="s">
        <v>27</v>
      </c>
      <c r="F10" s="9" t="s">
        <v>47</v>
      </c>
      <c r="G10" s="30">
        <v>1460</v>
      </c>
      <c r="H10" s="30">
        <v>0</v>
      </c>
      <c r="I10" s="10">
        <f t="shared" si="1"/>
        <v>0</v>
      </c>
    </row>
    <row r="11" spans="1:9" x14ac:dyDescent="0.2">
      <c r="A11" s="44"/>
      <c r="B11" s="37"/>
      <c r="C11" s="9" t="s">
        <v>30</v>
      </c>
      <c r="D11" s="9" t="s">
        <v>43</v>
      </c>
      <c r="E11" s="9" t="s">
        <v>27</v>
      </c>
      <c r="F11" s="9" t="s">
        <v>49</v>
      </c>
      <c r="G11" s="30">
        <v>555</v>
      </c>
      <c r="H11" s="30">
        <v>0</v>
      </c>
      <c r="I11" s="10">
        <f t="shared" si="0"/>
        <v>0</v>
      </c>
    </row>
    <row r="12" spans="1:9" ht="21" x14ac:dyDescent="0.2">
      <c r="A12" s="7">
        <v>4</v>
      </c>
      <c r="B12" s="8" t="s">
        <v>53</v>
      </c>
      <c r="C12" s="9" t="s">
        <v>23</v>
      </c>
      <c r="D12" s="9" t="s">
        <v>28</v>
      </c>
      <c r="E12" s="9" t="s">
        <v>29</v>
      </c>
      <c r="F12" s="9" t="s">
        <v>47</v>
      </c>
      <c r="G12" s="30">
        <v>510</v>
      </c>
      <c r="H12" s="30">
        <v>314.7</v>
      </c>
      <c r="I12" s="10">
        <f>H12/G12</f>
        <v>0.61705882352941177</v>
      </c>
    </row>
    <row r="13" spans="1:9" ht="37.5" customHeight="1" x14ac:dyDescent="0.2">
      <c r="A13" s="7">
        <v>5</v>
      </c>
      <c r="B13" s="8" t="s">
        <v>13</v>
      </c>
      <c r="C13" s="9" t="s">
        <v>23</v>
      </c>
      <c r="D13" s="9" t="s">
        <v>28</v>
      </c>
      <c r="E13" s="9" t="s">
        <v>31</v>
      </c>
      <c r="F13" s="9" t="s">
        <v>47</v>
      </c>
      <c r="G13" s="30">
        <v>48</v>
      </c>
      <c r="H13" s="30">
        <v>0</v>
      </c>
      <c r="I13" s="10">
        <f>H13/G13</f>
        <v>0</v>
      </c>
    </row>
    <row r="14" spans="1:9" ht="36.75" customHeight="1" x14ac:dyDescent="0.2">
      <c r="A14" s="7">
        <v>6</v>
      </c>
      <c r="B14" s="8" t="s">
        <v>54</v>
      </c>
      <c r="C14" s="9" t="s">
        <v>23</v>
      </c>
      <c r="D14" s="9" t="s">
        <v>32</v>
      </c>
      <c r="E14" s="9" t="s">
        <v>33</v>
      </c>
      <c r="F14" s="9" t="s">
        <v>47</v>
      </c>
      <c r="G14" s="30">
        <v>904</v>
      </c>
      <c r="H14" s="30">
        <v>332</v>
      </c>
      <c r="I14" s="10">
        <f t="shared" ref="I14:I67" si="2">H14/G14</f>
        <v>0.36725663716814161</v>
      </c>
    </row>
    <row r="15" spans="1:9" ht="0.75" hidden="1" customHeight="1" x14ac:dyDescent="0.2">
      <c r="A15" s="7" t="s">
        <v>72</v>
      </c>
      <c r="B15" s="8" t="s">
        <v>63</v>
      </c>
      <c r="C15" s="9" t="s">
        <v>23</v>
      </c>
      <c r="D15" s="9" t="s">
        <v>32</v>
      </c>
      <c r="E15" s="9" t="s">
        <v>62</v>
      </c>
      <c r="F15" s="9" t="s">
        <v>47</v>
      </c>
      <c r="G15" s="27"/>
      <c r="H15" s="27"/>
      <c r="I15" s="10" t="e">
        <f t="shared" si="2"/>
        <v>#DIV/0!</v>
      </c>
    </row>
    <row r="16" spans="1:9" x14ac:dyDescent="0.2">
      <c r="A16" s="7">
        <v>7</v>
      </c>
      <c r="B16" s="8" t="s">
        <v>14</v>
      </c>
      <c r="C16" s="9" t="s">
        <v>30</v>
      </c>
      <c r="D16" s="9"/>
      <c r="E16" s="9"/>
      <c r="F16" s="9"/>
      <c r="G16" s="30">
        <f>G17+G42+G44</f>
        <v>15321.799999999997</v>
      </c>
      <c r="H16" s="30">
        <f>H17+H42+H44</f>
        <v>6419.5</v>
      </c>
      <c r="I16" s="10">
        <f t="shared" si="2"/>
        <v>0.41897818794136465</v>
      </c>
    </row>
    <row r="17" spans="1:9" x14ac:dyDescent="0.2">
      <c r="A17" s="7" t="s">
        <v>73</v>
      </c>
      <c r="B17" s="8" t="s">
        <v>14</v>
      </c>
      <c r="C17" s="9" t="s">
        <v>30</v>
      </c>
      <c r="D17" s="9"/>
      <c r="E17" s="9"/>
      <c r="F17" s="9" t="s">
        <v>47</v>
      </c>
      <c r="G17" s="30">
        <f>SUM(G18:G41)</f>
        <v>14547.499999999998</v>
      </c>
      <c r="H17" s="30">
        <f>SUM(H18:H41)</f>
        <v>6022.1</v>
      </c>
      <c r="I17" s="10">
        <f t="shared" si="2"/>
        <v>0.41396116171163438</v>
      </c>
    </row>
    <row r="18" spans="1:9" x14ac:dyDescent="0.2">
      <c r="A18" s="13" t="s">
        <v>61</v>
      </c>
      <c r="B18" s="14" t="s">
        <v>100</v>
      </c>
      <c r="C18" s="11" t="s">
        <v>30</v>
      </c>
      <c r="D18" s="11" t="s">
        <v>34</v>
      </c>
      <c r="E18" s="11" t="s">
        <v>35</v>
      </c>
      <c r="F18" s="11" t="s">
        <v>47</v>
      </c>
      <c r="G18" s="29">
        <v>42.1</v>
      </c>
      <c r="H18" s="29">
        <v>0</v>
      </c>
      <c r="I18" s="12">
        <f t="shared" si="2"/>
        <v>0</v>
      </c>
    </row>
    <row r="19" spans="1:9" s="22" customFormat="1" ht="56.25" x14ac:dyDescent="0.2">
      <c r="A19" s="13" t="s">
        <v>74</v>
      </c>
      <c r="B19" s="14" t="s">
        <v>101</v>
      </c>
      <c r="C19" s="11" t="s">
        <v>30</v>
      </c>
      <c r="D19" s="11" t="s">
        <v>34</v>
      </c>
      <c r="E19" s="11" t="s">
        <v>35</v>
      </c>
      <c r="F19" s="11" t="s">
        <v>47</v>
      </c>
      <c r="G19" s="29">
        <v>100</v>
      </c>
      <c r="H19" s="29">
        <v>0</v>
      </c>
      <c r="I19" s="12">
        <f t="shared" si="2"/>
        <v>0</v>
      </c>
    </row>
    <row r="20" spans="1:9" s="22" customFormat="1" x14ac:dyDescent="0.2">
      <c r="A20" s="48" t="s">
        <v>75</v>
      </c>
      <c r="B20" s="50" t="s">
        <v>102</v>
      </c>
      <c r="C20" s="11" t="s">
        <v>30</v>
      </c>
      <c r="D20" s="11" t="s">
        <v>89</v>
      </c>
      <c r="E20" s="11" t="s">
        <v>35</v>
      </c>
      <c r="F20" s="11" t="s">
        <v>47</v>
      </c>
      <c r="G20" s="29">
        <v>471.1</v>
      </c>
      <c r="H20" s="29">
        <v>425.3</v>
      </c>
      <c r="I20" s="12">
        <f t="shared" si="2"/>
        <v>0.90278072596051795</v>
      </c>
    </row>
    <row r="21" spans="1:9" s="22" customFormat="1" x14ac:dyDescent="0.2">
      <c r="A21" s="52"/>
      <c r="B21" s="53"/>
      <c r="C21" s="11" t="s">
        <v>30</v>
      </c>
      <c r="D21" s="11" t="s">
        <v>34</v>
      </c>
      <c r="E21" s="11" t="s">
        <v>35</v>
      </c>
      <c r="F21" s="11" t="s">
        <v>47</v>
      </c>
      <c r="G21" s="29">
        <v>30</v>
      </c>
      <c r="H21" s="29">
        <v>0</v>
      </c>
      <c r="I21" s="12">
        <f t="shared" si="2"/>
        <v>0</v>
      </c>
    </row>
    <row r="22" spans="1:9" s="22" customFormat="1" x14ac:dyDescent="0.2">
      <c r="A22" s="48" t="s">
        <v>76</v>
      </c>
      <c r="B22" s="50" t="s">
        <v>15</v>
      </c>
      <c r="C22" s="11" t="s">
        <v>30</v>
      </c>
      <c r="D22" s="11" t="s">
        <v>28</v>
      </c>
      <c r="E22" s="11" t="s">
        <v>35</v>
      </c>
      <c r="F22" s="11" t="s">
        <v>47</v>
      </c>
      <c r="G22" s="29">
        <v>852.8</v>
      </c>
      <c r="H22" s="29">
        <v>195.6</v>
      </c>
      <c r="I22" s="12">
        <f t="shared" si="2"/>
        <v>0.22936210131332083</v>
      </c>
    </row>
    <row r="23" spans="1:9" s="22" customFormat="1" x14ac:dyDescent="0.2">
      <c r="A23" s="49"/>
      <c r="B23" s="51"/>
      <c r="C23" s="11" t="s">
        <v>30</v>
      </c>
      <c r="D23" s="11" t="s">
        <v>28</v>
      </c>
      <c r="E23" s="11" t="s">
        <v>115</v>
      </c>
      <c r="F23" s="11" t="s">
        <v>47</v>
      </c>
      <c r="G23" s="29">
        <v>191.6</v>
      </c>
      <c r="H23" s="29">
        <v>167</v>
      </c>
      <c r="I23" s="12">
        <f t="shared" si="2"/>
        <v>0.87160751565762007</v>
      </c>
    </row>
    <row r="24" spans="1:9" s="22" customFormat="1" x14ac:dyDescent="0.2">
      <c r="A24" s="52"/>
      <c r="B24" s="53"/>
      <c r="C24" s="11" t="s">
        <v>30</v>
      </c>
      <c r="D24" s="11" t="s">
        <v>34</v>
      </c>
      <c r="E24" s="11" t="s">
        <v>35</v>
      </c>
      <c r="F24" s="11" t="s">
        <v>47</v>
      </c>
      <c r="G24" s="29">
        <v>50</v>
      </c>
      <c r="H24" s="29">
        <v>0</v>
      </c>
      <c r="I24" s="12">
        <f t="shared" ref="I24" si="3">H24/G24</f>
        <v>0</v>
      </c>
    </row>
    <row r="25" spans="1:9" x14ac:dyDescent="0.2">
      <c r="A25" s="13" t="s">
        <v>77</v>
      </c>
      <c r="B25" s="14" t="s">
        <v>16</v>
      </c>
      <c r="C25" s="11" t="s">
        <v>30</v>
      </c>
      <c r="D25" s="11" t="s">
        <v>34</v>
      </c>
      <c r="E25" s="11" t="s">
        <v>35</v>
      </c>
      <c r="F25" s="11" t="s">
        <v>47</v>
      </c>
      <c r="G25" s="29">
        <v>100</v>
      </c>
      <c r="H25" s="29">
        <v>60</v>
      </c>
      <c r="I25" s="12">
        <f t="shared" si="2"/>
        <v>0.6</v>
      </c>
    </row>
    <row r="26" spans="1:9" ht="33.75" x14ac:dyDescent="0.2">
      <c r="A26" s="13" t="s">
        <v>78</v>
      </c>
      <c r="B26" s="14" t="s">
        <v>103</v>
      </c>
      <c r="C26" s="11" t="s">
        <v>30</v>
      </c>
      <c r="D26" s="11" t="s">
        <v>34</v>
      </c>
      <c r="E26" s="11" t="s">
        <v>35</v>
      </c>
      <c r="F26" s="11" t="s">
        <v>47</v>
      </c>
      <c r="G26" s="29">
        <v>148</v>
      </c>
      <c r="H26" s="29">
        <v>18.5</v>
      </c>
      <c r="I26" s="12">
        <f t="shared" si="2"/>
        <v>0.125</v>
      </c>
    </row>
    <row r="27" spans="1:9" s="22" customFormat="1" ht="56.25" x14ac:dyDescent="0.2">
      <c r="A27" s="13" t="s">
        <v>79</v>
      </c>
      <c r="B27" s="14" t="s">
        <v>104</v>
      </c>
      <c r="C27" s="11" t="s">
        <v>30</v>
      </c>
      <c r="D27" s="11" t="s">
        <v>34</v>
      </c>
      <c r="E27" s="11" t="s">
        <v>35</v>
      </c>
      <c r="F27" s="11" t="s">
        <v>47</v>
      </c>
      <c r="G27" s="29">
        <v>181</v>
      </c>
      <c r="H27" s="29">
        <v>0</v>
      </c>
      <c r="I27" s="12">
        <f t="shared" si="2"/>
        <v>0</v>
      </c>
    </row>
    <row r="28" spans="1:9" ht="22.5" x14ac:dyDescent="0.2">
      <c r="A28" s="13" t="s">
        <v>80</v>
      </c>
      <c r="B28" s="14" t="s">
        <v>55</v>
      </c>
      <c r="C28" s="11" t="s">
        <v>30</v>
      </c>
      <c r="D28" s="11" t="s">
        <v>34</v>
      </c>
      <c r="E28" s="11" t="s">
        <v>35</v>
      </c>
      <c r="F28" s="11" t="s">
        <v>47</v>
      </c>
      <c r="G28" s="29">
        <v>282</v>
      </c>
      <c r="H28" s="29">
        <v>256</v>
      </c>
      <c r="I28" s="12">
        <f t="shared" si="2"/>
        <v>0.90780141843971629</v>
      </c>
    </row>
    <row r="29" spans="1:9" ht="33.75" x14ac:dyDescent="0.2">
      <c r="A29" s="13" t="s">
        <v>81</v>
      </c>
      <c r="B29" s="14" t="s">
        <v>51</v>
      </c>
      <c r="C29" s="11" t="s">
        <v>30</v>
      </c>
      <c r="D29" s="11" t="s">
        <v>34</v>
      </c>
      <c r="E29" s="11" t="s">
        <v>35</v>
      </c>
      <c r="F29" s="11" t="s">
        <v>47</v>
      </c>
      <c r="G29" s="29">
        <v>50</v>
      </c>
      <c r="H29" s="29">
        <v>50</v>
      </c>
      <c r="I29" s="12">
        <f t="shared" si="2"/>
        <v>1</v>
      </c>
    </row>
    <row r="30" spans="1:9" ht="20.25" customHeight="1" x14ac:dyDescent="0.2">
      <c r="A30" s="48" t="s">
        <v>82</v>
      </c>
      <c r="B30" s="14" t="s">
        <v>17</v>
      </c>
      <c r="C30" s="11" t="s">
        <v>30</v>
      </c>
      <c r="D30" s="11" t="s">
        <v>34</v>
      </c>
      <c r="E30" s="11" t="s">
        <v>35</v>
      </c>
      <c r="F30" s="11" t="s">
        <v>47</v>
      </c>
      <c r="G30" s="29">
        <v>330.5</v>
      </c>
      <c r="H30" s="29">
        <v>38.9</v>
      </c>
      <c r="I30" s="12">
        <f t="shared" si="2"/>
        <v>0.11770045385779122</v>
      </c>
    </row>
    <row r="31" spans="1:9" s="22" customFormat="1" ht="70.5" customHeight="1" x14ac:dyDescent="0.2">
      <c r="A31" s="49"/>
      <c r="B31" s="26" t="s">
        <v>56</v>
      </c>
      <c r="C31" s="11" t="s">
        <v>30</v>
      </c>
      <c r="D31" s="11" t="s">
        <v>43</v>
      </c>
      <c r="E31" s="11" t="s">
        <v>114</v>
      </c>
      <c r="F31" s="11" t="s">
        <v>47</v>
      </c>
      <c r="G31" s="29">
        <v>508.5</v>
      </c>
      <c r="H31" s="29">
        <v>0</v>
      </c>
      <c r="I31" s="12">
        <f t="shared" si="2"/>
        <v>0</v>
      </c>
    </row>
    <row r="32" spans="1:9" x14ac:dyDescent="0.2">
      <c r="A32" s="48" t="s">
        <v>83</v>
      </c>
      <c r="B32" s="50" t="s">
        <v>105</v>
      </c>
      <c r="C32" s="11" t="s">
        <v>30</v>
      </c>
      <c r="D32" s="11" t="s">
        <v>66</v>
      </c>
      <c r="E32" s="11" t="s">
        <v>35</v>
      </c>
      <c r="F32" s="11" t="s">
        <v>47</v>
      </c>
      <c r="G32" s="29">
        <v>1229.5999999999999</v>
      </c>
      <c r="H32" s="29">
        <v>100.4</v>
      </c>
      <c r="I32" s="12">
        <f t="shared" ref="I32" si="4">H32/G32</f>
        <v>8.1652569941444389E-2</v>
      </c>
    </row>
    <row r="33" spans="1:9" x14ac:dyDescent="0.2">
      <c r="A33" s="49"/>
      <c r="B33" s="51"/>
      <c r="C33" s="11" t="s">
        <v>30</v>
      </c>
      <c r="D33" s="11" t="s">
        <v>43</v>
      </c>
      <c r="E33" s="11" t="s">
        <v>35</v>
      </c>
      <c r="F33" s="11" t="s">
        <v>47</v>
      </c>
      <c r="G33" s="29">
        <v>3128.2</v>
      </c>
      <c r="H33" s="29">
        <v>1881.2</v>
      </c>
      <c r="I33" s="12">
        <f t="shared" ref="I33:I35" si="5">H33/G33</f>
        <v>0.60136819896426064</v>
      </c>
    </row>
    <row r="34" spans="1:9" x14ac:dyDescent="0.2">
      <c r="A34" s="49"/>
      <c r="B34" s="51"/>
      <c r="C34" s="11" t="s">
        <v>30</v>
      </c>
      <c r="D34" s="11" t="s">
        <v>89</v>
      </c>
      <c r="E34" s="11" t="s">
        <v>35</v>
      </c>
      <c r="F34" s="11" t="s">
        <v>47</v>
      </c>
      <c r="G34" s="29">
        <v>60</v>
      </c>
      <c r="H34" s="29">
        <v>22.2</v>
      </c>
      <c r="I34" s="12">
        <f t="shared" si="5"/>
        <v>0.37</v>
      </c>
    </row>
    <row r="35" spans="1:9" x14ac:dyDescent="0.2">
      <c r="A35" s="49"/>
      <c r="B35" s="51"/>
      <c r="C35" s="11" t="s">
        <v>30</v>
      </c>
      <c r="D35" s="11" t="s">
        <v>28</v>
      </c>
      <c r="E35" s="11" t="s">
        <v>35</v>
      </c>
      <c r="F35" s="11" t="s">
        <v>47</v>
      </c>
      <c r="G35" s="29">
        <v>55</v>
      </c>
      <c r="H35" s="29">
        <v>3</v>
      </c>
      <c r="I35" s="12">
        <f t="shared" si="5"/>
        <v>5.4545454545454543E-2</v>
      </c>
    </row>
    <row r="36" spans="1:9" ht="16.5" customHeight="1" x14ac:dyDescent="0.2">
      <c r="A36" s="48" t="s">
        <v>107</v>
      </c>
      <c r="B36" s="50" t="s">
        <v>106</v>
      </c>
      <c r="C36" s="11" t="s">
        <v>30</v>
      </c>
      <c r="D36" s="11" t="s">
        <v>66</v>
      </c>
      <c r="E36" s="11" t="s">
        <v>35</v>
      </c>
      <c r="F36" s="11" t="s">
        <v>47</v>
      </c>
      <c r="G36" s="29">
        <v>12</v>
      </c>
      <c r="H36" s="29">
        <v>12</v>
      </c>
      <c r="I36" s="12">
        <f t="shared" ref="I36" si="6">H36/G36</f>
        <v>1</v>
      </c>
    </row>
    <row r="37" spans="1:9" ht="19.5" customHeight="1" x14ac:dyDescent="0.2">
      <c r="A37" s="49"/>
      <c r="B37" s="51"/>
      <c r="C37" s="11" t="s">
        <v>30</v>
      </c>
      <c r="D37" s="11" t="s">
        <v>43</v>
      </c>
      <c r="E37" s="11" t="s">
        <v>35</v>
      </c>
      <c r="F37" s="11" t="s">
        <v>47</v>
      </c>
      <c r="G37" s="29">
        <v>3051.2</v>
      </c>
      <c r="H37" s="29">
        <v>2431.1999999999998</v>
      </c>
      <c r="I37" s="12">
        <f t="shared" ref="I37:I40" si="7">H37/G37</f>
        <v>0.79680125852123751</v>
      </c>
    </row>
    <row r="38" spans="1:9" ht="19.5" customHeight="1" x14ac:dyDescent="0.2">
      <c r="A38" s="49"/>
      <c r="B38" s="51"/>
      <c r="C38" s="11" t="s">
        <v>30</v>
      </c>
      <c r="D38" s="11" t="s">
        <v>89</v>
      </c>
      <c r="E38" s="11" t="s">
        <v>35</v>
      </c>
      <c r="F38" s="11" t="s">
        <v>47</v>
      </c>
      <c r="G38" s="29">
        <v>1200</v>
      </c>
      <c r="H38" s="29">
        <v>360.8</v>
      </c>
      <c r="I38" s="12">
        <f t="shared" si="7"/>
        <v>0.30066666666666669</v>
      </c>
    </row>
    <row r="39" spans="1:9" ht="19.5" customHeight="1" x14ac:dyDescent="0.2">
      <c r="A39" s="49"/>
      <c r="B39" s="51"/>
      <c r="C39" s="11" t="s">
        <v>30</v>
      </c>
      <c r="D39" s="11" t="s">
        <v>66</v>
      </c>
      <c r="E39" s="11" t="s">
        <v>117</v>
      </c>
      <c r="F39" s="11" t="s">
        <v>47</v>
      </c>
      <c r="G39" s="29">
        <v>721.4</v>
      </c>
      <c r="H39" s="29">
        <v>0</v>
      </c>
      <c r="I39" s="12">
        <f t="shared" si="7"/>
        <v>0</v>
      </c>
    </row>
    <row r="40" spans="1:9" ht="19.5" customHeight="1" x14ac:dyDescent="0.2">
      <c r="A40" s="49"/>
      <c r="B40" s="51"/>
      <c r="C40" s="11" t="s">
        <v>30</v>
      </c>
      <c r="D40" s="11" t="s">
        <v>43</v>
      </c>
      <c r="E40" s="11" t="s">
        <v>117</v>
      </c>
      <c r="F40" s="11" t="s">
        <v>47</v>
      </c>
      <c r="G40" s="29">
        <v>1352.5</v>
      </c>
      <c r="H40" s="29">
        <v>0</v>
      </c>
      <c r="I40" s="12">
        <f t="shared" si="7"/>
        <v>0</v>
      </c>
    </row>
    <row r="41" spans="1:9" ht="14.25" customHeight="1" x14ac:dyDescent="0.2">
      <c r="A41" s="52"/>
      <c r="B41" s="53"/>
      <c r="C41" s="11" t="s">
        <v>30</v>
      </c>
      <c r="D41" s="11" t="s">
        <v>34</v>
      </c>
      <c r="E41" s="11" t="s">
        <v>35</v>
      </c>
      <c r="F41" s="11" t="s">
        <v>47</v>
      </c>
      <c r="G41" s="29">
        <v>400</v>
      </c>
      <c r="H41" s="29">
        <v>0</v>
      </c>
      <c r="I41" s="12">
        <f t="shared" ref="I41" si="8">H41/G41</f>
        <v>0</v>
      </c>
    </row>
    <row r="42" spans="1:9" x14ac:dyDescent="0.2">
      <c r="A42" s="7" t="s">
        <v>84</v>
      </c>
      <c r="B42" s="8" t="s">
        <v>14</v>
      </c>
      <c r="C42" s="9" t="s">
        <v>30</v>
      </c>
      <c r="D42" s="9" t="s">
        <v>34</v>
      </c>
      <c r="E42" s="9" t="s">
        <v>35</v>
      </c>
      <c r="F42" s="9" t="s">
        <v>48</v>
      </c>
      <c r="G42" s="30">
        <f>G43</f>
        <v>200</v>
      </c>
      <c r="H42" s="30">
        <f>H43</f>
        <v>0</v>
      </c>
      <c r="I42" s="10">
        <f>H42/G42</f>
        <v>0</v>
      </c>
    </row>
    <row r="43" spans="1:9" ht="22.5" x14ac:dyDescent="0.2">
      <c r="A43" s="16" t="s">
        <v>85</v>
      </c>
      <c r="B43" s="14" t="s">
        <v>39</v>
      </c>
      <c r="C43" s="11" t="s">
        <v>30</v>
      </c>
      <c r="D43" s="11" t="s">
        <v>34</v>
      </c>
      <c r="E43" s="11" t="s">
        <v>35</v>
      </c>
      <c r="F43" s="11" t="s">
        <v>48</v>
      </c>
      <c r="G43" s="29">
        <v>200</v>
      </c>
      <c r="H43" s="29">
        <v>0</v>
      </c>
      <c r="I43" s="10">
        <f t="shared" ref="I43:I49" si="9">H43/G43</f>
        <v>0</v>
      </c>
    </row>
    <row r="44" spans="1:9" x14ac:dyDescent="0.2">
      <c r="A44" s="21" t="s">
        <v>86</v>
      </c>
      <c r="B44" s="8" t="s">
        <v>14</v>
      </c>
      <c r="C44" s="9" t="s">
        <v>30</v>
      </c>
      <c r="D44" s="9"/>
      <c r="E44" s="9"/>
      <c r="F44" s="9" t="s">
        <v>49</v>
      </c>
      <c r="G44" s="30">
        <f>G45+G46+G47+G48</f>
        <v>574.29999999999995</v>
      </c>
      <c r="H44" s="30">
        <f>H45+H46+H47+H48</f>
        <v>397.40000000000003</v>
      </c>
      <c r="I44" s="10">
        <f t="shared" si="9"/>
        <v>0.69197283649660468</v>
      </c>
    </row>
    <row r="45" spans="1:9" ht="22.5" customHeight="1" x14ac:dyDescent="0.2">
      <c r="A45" s="54" t="s">
        <v>87</v>
      </c>
      <c r="B45" s="50" t="s">
        <v>15</v>
      </c>
      <c r="C45" s="11" t="s">
        <v>30</v>
      </c>
      <c r="D45" s="11" t="s">
        <v>43</v>
      </c>
      <c r="E45" s="11" t="s">
        <v>35</v>
      </c>
      <c r="F45" s="11" t="s">
        <v>49</v>
      </c>
      <c r="G45" s="29">
        <v>69.400000000000006</v>
      </c>
      <c r="H45" s="29">
        <v>37.299999999999997</v>
      </c>
      <c r="I45" s="10">
        <f t="shared" si="9"/>
        <v>0.53746397694524484</v>
      </c>
    </row>
    <row r="46" spans="1:9" x14ac:dyDescent="0.2">
      <c r="A46" s="55"/>
      <c r="B46" s="53"/>
      <c r="C46" s="11" t="s">
        <v>30</v>
      </c>
      <c r="D46" s="11" t="s">
        <v>28</v>
      </c>
      <c r="E46" s="11" t="s">
        <v>115</v>
      </c>
      <c r="F46" s="11" t="s">
        <v>49</v>
      </c>
      <c r="G46" s="29">
        <v>36.200000000000003</v>
      </c>
      <c r="H46" s="29">
        <v>36.200000000000003</v>
      </c>
      <c r="I46" s="12">
        <f>H46/G46</f>
        <v>1</v>
      </c>
    </row>
    <row r="47" spans="1:9" s="22" customFormat="1" x14ac:dyDescent="0.2">
      <c r="A47" s="16" t="s">
        <v>87</v>
      </c>
      <c r="B47" s="14" t="s">
        <v>105</v>
      </c>
      <c r="C47" s="11" t="s">
        <v>30</v>
      </c>
      <c r="D47" s="11" t="s">
        <v>43</v>
      </c>
      <c r="E47" s="11" t="s">
        <v>35</v>
      </c>
      <c r="F47" s="11" t="s">
        <v>49</v>
      </c>
      <c r="G47" s="29">
        <v>181.6</v>
      </c>
      <c r="H47" s="29">
        <v>36.799999999999997</v>
      </c>
      <c r="I47" s="10">
        <f t="shared" si="9"/>
        <v>0.20264317180616739</v>
      </c>
    </row>
    <row r="48" spans="1:9" ht="33.75" x14ac:dyDescent="0.2">
      <c r="A48" s="13" t="s">
        <v>88</v>
      </c>
      <c r="B48" s="14" t="s">
        <v>106</v>
      </c>
      <c r="C48" s="11" t="s">
        <v>30</v>
      </c>
      <c r="D48" s="11" t="s">
        <v>43</v>
      </c>
      <c r="E48" s="11" t="s">
        <v>35</v>
      </c>
      <c r="F48" s="11" t="s">
        <v>49</v>
      </c>
      <c r="G48" s="29">
        <v>287.10000000000002</v>
      </c>
      <c r="H48" s="29">
        <v>287.10000000000002</v>
      </c>
      <c r="I48" s="12">
        <f t="shared" si="9"/>
        <v>1</v>
      </c>
    </row>
    <row r="49" spans="1:9" s="22" customFormat="1" ht="8.25" hidden="1" customHeight="1" x14ac:dyDescent="0.2">
      <c r="A49" s="16" t="s">
        <v>88</v>
      </c>
      <c r="B49" s="15"/>
      <c r="C49" s="11"/>
      <c r="D49" s="11"/>
      <c r="E49" s="11"/>
      <c r="F49" s="11" t="s">
        <v>49</v>
      </c>
      <c r="G49" s="28"/>
      <c r="H49" s="28"/>
      <c r="I49" s="10" t="e">
        <f t="shared" si="9"/>
        <v>#DIV/0!</v>
      </c>
    </row>
    <row r="50" spans="1:9" ht="16.5" customHeight="1" x14ac:dyDescent="0.2">
      <c r="A50" s="42">
        <v>8</v>
      </c>
      <c r="B50" s="46" t="s">
        <v>45</v>
      </c>
      <c r="C50" s="9" t="s">
        <v>23</v>
      </c>
      <c r="D50" s="9" t="s">
        <v>28</v>
      </c>
      <c r="E50" s="9" t="s">
        <v>36</v>
      </c>
      <c r="F50" s="9" t="s">
        <v>47</v>
      </c>
      <c r="G50" s="30">
        <v>36</v>
      </c>
      <c r="H50" s="30">
        <v>5</v>
      </c>
      <c r="I50" s="10">
        <f t="shared" si="2"/>
        <v>0.1388888888888889</v>
      </c>
    </row>
    <row r="51" spans="1:9" ht="25.5" customHeight="1" x14ac:dyDescent="0.2">
      <c r="A51" s="44"/>
      <c r="B51" s="47"/>
      <c r="C51" s="9" t="s">
        <v>30</v>
      </c>
      <c r="D51" s="9" t="s">
        <v>28</v>
      </c>
      <c r="E51" s="9" t="s">
        <v>36</v>
      </c>
      <c r="F51" s="9" t="s">
        <v>47</v>
      </c>
      <c r="G51" s="30">
        <v>20</v>
      </c>
      <c r="H51" s="30">
        <v>0</v>
      </c>
      <c r="I51" s="10">
        <f t="shared" si="2"/>
        <v>0</v>
      </c>
    </row>
    <row r="52" spans="1:9" ht="31.5" x14ac:dyDescent="0.2">
      <c r="A52" s="7">
        <v>9</v>
      </c>
      <c r="B52" s="8" t="s">
        <v>41</v>
      </c>
      <c r="C52" s="9" t="s">
        <v>23</v>
      </c>
      <c r="D52" s="9" t="s">
        <v>37</v>
      </c>
      <c r="E52" s="9" t="s">
        <v>38</v>
      </c>
      <c r="F52" s="9" t="s">
        <v>47</v>
      </c>
      <c r="G52" s="30">
        <v>87.5</v>
      </c>
      <c r="H52" s="30">
        <v>29.9</v>
      </c>
      <c r="I52" s="10">
        <f t="shared" si="2"/>
        <v>0.34171428571428569</v>
      </c>
    </row>
    <row r="53" spans="1:9" ht="36" customHeight="1" x14ac:dyDescent="0.2">
      <c r="A53" s="42">
        <v>10</v>
      </c>
      <c r="B53" s="23" t="s">
        <v>108</v>
      </c>
      <c r="C53" s="9"/>
      <c r="D53" s="9"/>
      <c r="E53" s="9"/>
      <c r="F53" s="9"/>
      <c r="G53" s="30">
        <f>G54+G55</f>
        <v>19004.899999999998</v>
      </c>
      <c r="H53" s="30">
        <f>H54+H55</f>
        <v>4431.8</v>
      </c>
      <c r="I53" s="10">
        <f t="shared" ref="I53" si="10">H53/G53</f>
        <v>0.23319249246247023</v>
      </c>
    </row>
    <row r="54" spans="1:9" ht="46.5" customHeight="1" x14ac:dyDescent="0.2">
      <c r="A54" s="43"/>
      <c r="B54" s="25" t="s">
        <v>109</v>
      </c>
      <c r="C54" s="9" t="s">
        <v>23</v>
      </c>
      <c r="D54" s="9" t="s">
        <v>66</v>
      </c>
      <c r="E54" s="9" t="s">
        <v>42</v>
      </c>
      <c r="F54" s="9" t="s">
        <v>50</v>
      </c>
      <c r="G54" s="30">
        <v>18841.3</v>
      </c>
      <c r="H54" s="30">
        <v>4431.8</v>
      </c>
      <c r="I54" s="10">
        <f t="shared" si="2"/>
        <v>0.23521731515341299</v>
      </c>
    </row>
    <row r="55" spans="1:9" ht="45.75" customHeight="1" x14ac:dyDescent="0.2">
      <c r="A55" s="44"/>
      <c r="B55" s="25" t="s">
        <v>111</v>
      </c>
      <c r="C55" s="9" t="s">
        <v>23</v>
      </c>
      <c r="D55" s="9" t="s">
        <v>43</v>
      </c>
      <c r="E55" s="9" t="s">
        <v>110</v>
      </c>
      <c r="F55" s="9" t="s">
        <v>50</v>
      </c>
      <c r="G55" s="30">
        <v>163.6</v>
      </c>
      <c r="H55" s="30">
        <v>0</v>
      </c>
      <c r="I55" s="10">
        <f t="shared" si="2"/>
        <v>0</v>
      </c>
    </row>
    <row r="56" spans="1:9" ht="52.5" x14ac:dyDescent="0.2">
      <c r="A56" s="7">
        <v>11</v>
      </c>
      <c r="B56" s="23" t="s">
        <v>67</v>
      </c>
      <c r="C56" s="9" t="s">
        <v>23</v>
      </c>
      <c r="D56" s="9" t="s">
        <v>44</v>
      </c>
      <c r="E56" s="9" t="s">
        <v>68</v>
      </c>
      <c r="F56" s="9" t="s">
        <v>47</v>
      </c>
      <c r="G56" s="30">
        <v>283</v>
      </c>
      <c r="H56" s="30">
        <v>0</v>
      </c>
      <c r="I56" s="10">
        <f t="shared" si="2"/>
        <v>0</v>
      </c>
    </row>
    <row r="57" spans="1:9" x14ac:dyDescent="0.2">
      <c r="A57" s="24">
        <v>12</v>
      </c>
      <c r="B57" s="23" t="s">
        <v>69</v>
      </c>
      <c r="C57" s="9" t="s">
        <v>23</v>
      </c>
      <c r="D57" s="9" t="s">
        <v>70</v>
      </c>
      <c r="E57" s="9" t="s">
        <v>71</v>
      </c>
      <c r="F57" s="9" t="s">
        <v>47</v>
      </c>
      <c r="G57" s="30">
        <v>1864.1</v>
      </c>
      <c r="H57" s="30">
        <v>0</v>
      </c>
      <c r="I57" s="10">
        <f t="shared" si="2"/>
        <v>0</v>
      </c>
    </row>
    <row r="58" spans="1:9" x14ac:dyDescent="0.2">
      <c r="A58" s="43">
        <v>13</v>
      </c>
      <c r="B58" s="45" t="s">
        <v>90</v>
      </c>
      <c r="C58" s="9" t="s">
        <v>23</v>
      </c>
      <c r="D58" s="9" t="s">
        <v>89</v>
      </c>
      <c r="E58" s="9" t="s">
        <v>91</v>
      </c>
      <c r="F58" s="9" t="s">
        <v>48</v>
      </c>
      <c r="G58" s="30">
        <v>10317.200000000001</v>
      </c>
      <c r="H58" s="30">
        <v>6452.4</v>
      </c>
      <c r="I58" s="10">
        <f t="shared" ref="I58:I59" si="11">H58/G58</f>
        <v>0.6254022409180785</v>
      </c>
    </row>
    <row r="59" spans="1:9" x14ac:dyDescent="0.2">
      <c r="A59" s="43"/>
      <c r="B59" s="45"/>
      <c r="C59" s="9" t="s">
        <v>23</v>
      </c>
      <c r="D59" s="9" t="s">
        <v>89</v>
      </c>
      <c r="E59" s="9" t="s">
        <v>91</v>
      </c>
      <c r="F59" s="9" t="s">
        <v>47</v>
      </c>
      <c r="G59" s="30">
        <v>619.29999999999995</v>
      </c>
      <c r="H59" s="30">
        <v>227.4</v>
      </c>
      <c r="I59" s="10">
        <f t="shared" si="11"/>
        <v>0.36718876150492497</v>
      </c>
    </row>
    <row r="60" spans="1:9" x14ac:dyDescent="0.2">
      <c r="A60" s="43"/>
      <c r="B60" s="45"/>
      <c r="C60" s="9" t="s">
        <v>23</v>
      </c>
      <c r="D60" s="9" t="s">
        <v>89</v>
      </c>
      <c r="E60" s="9" t="s">
        <v>91</v>
      </c>
      <c r="F60" s="9" t="s">
        <v>46</v>
      </c>
      <c r="G60" s="30">
        <v>7.9</v>
      </c>
      <c r="H60" s="30">
        <v>4.3</v>
      </c>
      <c r="I60" s="10">
        <f t="shared" ref="I60:I65" si="12">H60/G60</f>
        <v>0.54430379746835433</v>
      </c>
    </row>
    <row r="61" spans="1:9" x14ac:dyDescent="0.2">
      <c r="A61" s="43"/>
      <c r="B61" s="45"/>
      <c r="C61" s="9" t="s">
        <v>23</v>
      </c>
      <c r="D61" s="9" t="s">
        <v>112</v>
      </c>
      <c r="E61" s="9" t="s">
        <v>91</v>
      </c>
      <c r="F61" s="9" t="s">
        <v>47</v>
      </c>
      <c r="G61" s="30">
        <v>24.5</v>
      </c>
      <c r="H61" s="30">
        <v>6</v>
      </c>
      <c r="I61" s="10">
        <f t="shared" si="12"/>
        <v>0.24489795918367346</v>
      </c>
    </row>
    <row r="62" spans="1:9" x14ac:dyDescent="0.2">
      <c r="A62" s="43"/>
      <c r="B62" s="45"/>
      <c r="C62" s="9" t="s">
        <v>23</v>
      </c>
      <c r="D62" s="9" t="s">
        <v>57</v>
      </c>
      <c r="E62" s="9" t="s">
        <v>91</v>
      </c>
      <c r="F62" s="9" t="s">
        <v>48</v>
      </c>
      <c r="G62" s="30">
        <v>14044.5</v>
      </c>
      <c r="H62" s="30">
        <v>7896.8</v>
      </c>
      <c r="I62" s="10">
        <f t="shared" si="12"/>
        <v>0.56226992772971629</v>
      </c>
    </row>
    <row r="63" spans="1:9" x14ac:dyDescent="0.2">
      <c r="A63" s="43"/>
      <c r="B63" s="45"/>
      <c r="C63" s="9" t="s">
        <v>23</v>
      </c>
      <c r="D63" s="9" t="s">
        <v>57</v>
      </c>
      <c r="E63" s="9" t="s">
        <v>92</v>
      </c>
      <c r="F63" s="9" t="s">
        <v>47</v>
      </c>
      <c r="G63" s="30">
        <v>3607.5</v>
      </c>
      <c r="H63" s="30">
        <v>1187.5</v>
      </c>
      <c r="I63" s="10">
        <f t="shared" si="12"/>
        <v>0.32917532917532916</v>
      </c>
    </row>
    <row r="64" spans="1:9" x14ac:dyDescent="0.2">
      <c r="A64" s="43"/>
      <c r="B64" s="45"/>
      <c r="C64" s="9" t="s">
        <v>23</v>
      </c>
      <c r="D64" s="9" t="s">
        <v>57</v>
      </c>
      <c r="E64" s="9" t="s">
        <v>93</v>
      </c>
      <c r="F64" s="9" t="s">
        <v>46</v>
      </c>
      <c r="G64" s="30">
        <v>5</v>
      </c>
      <c r="H64" s="30">
        <v>0</v>
      </c>
      <c r="I64" s="10">
        <f t="shared" ref="I64" si="13">H64/G64</f>
        <v>0</v>
      </c>
    </row>
    <row r="65" spans="1:9" x14ac:dyDescent="0.2">
      <c r="A65" s="44"/>
      <c r="B65" s="37"/>
      <c r="C65" s="9" t="s">
        <v>23</v>
      </c>
      <c r="D65" s="9" t="s">
        <v>57</v>
      </c>
      <c r="E65" s="9" t="s">
        <v>113</v>
      </c>
      <c r="F65" s="9" t="s">
        <v>47</v>
      </c>
      <c r="G65" s="30">
        <v>9.6</v>
      </c>
      <c r="H65" s="30">
        <v>9.6</v>
      </c>
      <c r="I65" s="10">
        <f t="shared" si="12"/>
        <v>1</v>
      </c>
    </row>
    <row r="66" spans="1:9" ht="18" customHeight="1" x14ac:dyDescent="0.2">
      <c r="A66" s="42">
        <v>14</v>
      </c>
      <c r="B66" s="36" t="s">
        <v>94</v>
      </c>
      <c r="C66" s="9" t="s">
        <v>23</v>
      </c>
      <c r="D66" s="9" t="s">
        <v>95</v>
      </c>
      <c r="E66" s="9" t="s">
        <v>96</v>
      </c>
      <c r="F66" s="9" t="s">
        <v>50</v>
      </c>
      <c r="G66" s="30">
        <v>1500</v>
      </c>
      <c r="H66" s="30">
        <v>800</v>
      </c>
      <c r="I66" s="10">
        <f t="shared" si="2"/>
        <v>0.53333333333333333</v>
      </c>
    </row>
    <row r="67" spans="1:9" ht="21" customHeight="1" x14ac:dyDescent="0.2">
      <c r="A67" s="44"/>
      <c r="B67" s="37"/>
      <c r="C67" s="9" t="s">
        <v>23</v>
      </c>
      <c r="D67" s="9" t="s">
        <v>99</v>
      </c>
      <c r="E67" s="9" t="s">
        <v>97</v>
      </c>
      <c r="F67" s="9" t="s">
        <v>98</v>
      </c>
      <c r="G67" s="30">
        <v>200</v>
      </c>
      <c r="H67" s="30">
        <v>100</v>
      </c>
      <c r="I67" s="10">
        <f t="shared" si="2"/>
        <v>0.5</v>
      </c>
    </row>
    <row r="68" spans="1:9" x14ac:dyDescent="0.2">
      <c r="A68" s="32" t="s">
        <v>1</v>
      </c>
      <c r="B68" s="32"/>
      <c r="C68" s="17"/>
      <c r="D68" s="17"/>
      <c r="E68" s="17"/>
      <c r="F68" s="17"/>
      <c r="G68" s="30">
        <f>G6++G8+G11+G12+G13+G14+G16+G50+G51+G52+G7+G66+G15+G53+G56+G57+G58+G59+G60+G62+G63+G65+G67+G9+G10+G61+G64</f>
        <v>72149.800000000017</v>
      </c>
      <c r="H68" s="30">
        <f>H6++H8+H11+H12+H13+H14+H16+H50+H51+H52+H7+H66+H15+H53+H56+H57+H58+H59+H60+H62+H63+H65+H67+H9+H10+H61+H64</f>
        <v>28396.899999999998</v>
      </c>
      <c r="I68" s="10">
        <f t="shared" ref="I68" si="14">H68/G68</f>
        <v>0.39358251859325999</v>
      </c>
    </row>
    <row r="69" spans="1:9" x14ac:dyDescent="0.2">
      <c r="B69" s="18"/>
      <c r="C69" s="18"/>
      <c r="D69" s="18"/>
      <c r="E69" s="18"/>
      <c r="F69" s="18"/>
    </row>
    <row r="70" spans="1:9" x14ac:dyDescent="0.2">
      <c r="B70" s="18"/>
      <c r="C70" s="18"/>
      <c r="D70" s="18"/>
      <c r="E70" s="18"/>
      <c r="F70" s="18"/>
    </row>
    <row r="71" spans="1:9" ht="15.75" x14ac:dyDescent="0.25">
      <c r="A71" s="6" t="s">
        <v>59</v>
      </c>
      <c r="B71" s="19"/>
      <c r="C71" s="19"/>
      <c r="D71" s="19"/>
      <c r="E71" s="19"/>
      <c r="F71" s="19"/>
      <c r="G71" s="6"/>
      <c r="H71" s="6"/>
      <c r="I71" s="6"/>
    </row>
    <row r="72" spans="1:9" ht="15.75" x14ac:dyDescent="0.25">
      <c r="A72" s="6" t="s">
        <v>40</v>
      </c>
      <c r="B72" s="19"/>
      <c r="C72" s="19"/>
      <c r="D72" s="19"/>
      <c r="E72" s="19"/>
      <c r="F72" s="19"/>
      <c r="G72" s="31" t="s">
        <v>60</v>
      </c>
      <c r="H72" s="31"/>
      <c r="I72" s="31"/>
    </row>
    <row r="75" spans="1:9" x14ac:dyDescent="0.2">
      <c r="A75" s="20" t="s">
        <v>58</v>
      </c>
    </row>
  </sheetData>
  <mergeCells count="31">
    <mergeCell ref="A20:A21"/>
    <mergeCell ref="B20:B21"/>
    <mergeCell ref="A22:A24"/>
    <mergeCell ref="B22:B24"/>
    <mergeCell ref="A30:A31"/>
    <mergeCell ref="B66:B67"/>
    <mergeCell ref="B50:B51"/>
    <mergeCell ref="A58:A65"/>
    <mergeCell ref="B58:B65"/>
    <mergeCell ref="A32:A35"/>
    <mergeCell ref="B32:B35"/>
    <mergeCell ref="A36:A41"/>
    <mergeCell ref="B36:B41"/>
    <mergeCell ref="A45:A46"/>
    <mergeCell ref="B45:B46"/>
    <mergeCell ref="G72:I72"/>
    <mergeCell ref="A68:B68"/>
    <mergeCell ref="B2:I2"/>
    <mergeCell ref="A1:I1"/>
    <mergeCell ref="B4:B5"/>
    <mergeCell ref="A4:A5"/>
    <mergeCell ref="C4:F4"/>
    <mergeCell ref="G4:G5"/>
    <mergeCell ref="H4:H5"/>
    <mergeCell ref="I4:I5"/>
    <mergeCell ref="H3:I3"/>
    <mergeCell ref="A53:A55"/>
    <mergeCell ref="A8:A11"/>
    <mergeCell ref="B8:B11"/>
    <mergeCell ref="A50:A51"/>
    <mergeCell ref="A66:A67"/>
  </mergeCells>
  <pageMargins left="0.74803149606299213" right="0.74803149606299213" top="0.98425196850393704" bottom="0.78740157480314965" header="0.51181102362204722" footer="0.51181102362204722"/>
  <pageSetup paperSize="9" scale="88" fitToHeight="2" orientation="portrait" r:id="rId1"/>
  <headerFooter differentFirst="1" alignWithMargins="0">
    <oddFooter>&amp;R&amp;"Times New Roman,обычный"&amp;P</oddFooter>
  </headerFooter>
  <rowBreaks count="1" manualBreakCount="1">
    <brk id="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56" t="s">
        <v>7</v>
      </c>
      <c r="B5" s="56"/>
      <c r="C5" s="56"/>
      <c r="D5" s="56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56" t="s">
        <v>9</v>
      </c>
      <c r="B8" s="56"/>
      <c r="C8" s="56"/>
      <c r="D8" s="56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2018-11-02T06:20:21Z</cp:lastPrinted>
  <dcterms:created xsi:type="dcterms:W3CDTF">2002-03-11T10:22:12Z</dcterms:created>
  <dcterms:modified xsi:type="dcterms:W3CDTF">2019-07-18T03:45:58Z</dcterms:modified>
</cp:coreProperties>
</file>