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930" yWindow="315" windowWidth="15450" windowHeight="10260" firstSheet="1" activeTab="1"/>
  </bookViews>
  <sheets>
    <sheet name="Лист1" sheetId="4" state="hidden" r:id="rId1"/>
    <sheet name="Лист3" sheetId="6" r:id="rId2"/>
  </sheets>
  <calcPr calcId="144525"/>
</workbook>
</file>

<file path=xl/calcChain.xml><?xml version="1.0" encoding="utf-8"?>
<calcChain xmlns="http://schemas.openxmlformats.org/spreadsheetml/2006/main">
  <c r="H130" i="6" l="1"/>
  <c r="G130" i="6"/>
  <c r="H181" i="6"/>
  <c r="G181" i="6"/>
  <c r="I185" i="6"/>
  <c r="I184" i="6"/>
  <c r="I183" i="6"/>
  <c r="I182" i="6"/>
  <c r="I179" i="6"/>
  <c r="I178" i="6"/>
  <c r="I177" i="6"/>
  <c r="I176" i="6"/>
  <c r="I175" i="6"/>
  <c r="I143" i="6"/>
  <c r="I132" i="6"/>
  <c r="I123" i="6"/>
  <c r="G43" i="6"/>
  <c r="I17" i="6"/>
  <c r="I11" i="6"/>
  <c r="H186" i="6" l="1"/>
  <c r="I181" i="6"/>
  <c r="I180" i="6"/>
  <c r="I174" i="6"/>
  <c r="I173" i="6"/>
  <c r="I172" i="6"/>
  <c r="I171" i="6"/>
  <c r="I170" i="6"/>
  <c r="I169" i="6"/>
  <c r="I168" i="6"/>
  <c r="I167" i="6"/>
  <c r="I166" i="6"/>
  <c r="I165" i="6"/>
  <c r="I164" i="6"/>
  <c r="I163" i="6"/>
  <c r="I162" i="6"/>
  <c r="I161" i="6"/>
  <c r="I160" i="6"/>
  <c r="I159" i="6"/>
  <c r="I158" i="6"/>
  <c r="I157" i="6"/>
  <c r="I156" i="6"/>
  <c r="I155" i="6"/>
  <c r="I154" i="6"/>
  <c r="I153" i="6"/>
  <c r="I152" i="6"/>
  <c r="I151" i="6"/>
  <c r="I150" i="6"/>
  <c r="I149" i="6"/>
  <c r="I148" i="6"/>
  <c r="I147" i="6"/>
  <c r="I146" i="6"/>
  <c r="I145" i="6"/>
  <c r="I144" i="6"/>
  <c r="I142" i="6"/>
  <c r="I141" i="6"/>
  <c r="I140" i="6"/>
  <c r="I139" i="6"/>
  <c r="I138" i="6"/>
  <c r="I137" i="6"/>
  <c r="I136" i="6"/>
  <c r="H135" i="6"/>
  <c r="G135" i="6"/>
  <c r="I134" i="6"/>
  <c r="H133" i="6"/>
  <c r="G133" i="6"/>
  <c r="I131" i="6"/>
  <c r="I129" i="6"/>
  <c r="I128" i="6"/>
  <c r="I127" i="6"/>
  <c r="I126" i="6"/>
  <c r="I125" i="6"/>
  <c r="I124" i="6"/>
  <c r="I122" i="6"/>
  <c r="I121" i="6"/>
  <c r="I120" i="6"/>
  <c r="I119" i="6"/>
  <c r="H118" i="6"/>
  <c r="G118" i="6"/>
  <c r="I117" i="6"/>
  <c r="I116" i="6"/>
  <c r="I115" i="6"/>
  <c r="H114" i="6"/>
  <c r="G114" i="6"/>
  <c r="I113" i="6"/>
  <c r="H112" i="6"/>
  <c r="G112" i="6"/>
  <c r="I111" i="6"/>
  <c r="H110" i="6"/>
  <c r="I110" i="6" s="1"/>
  <c r="G110" i="6"/>
  <c r="I109" i="6"/>
  <c r="I108" i="6"/>
  <c r="I107" i="6"/>
  <c r="I106" i="6"/>
  <c r="I105" i="6"/>
  <c r="H103" i="6"/>
  <c r="G103" i="6"/>
  <c r="I102" i="6"/>
  <c r="H101" i="6"/>
  <c r="G101" i="6"/>
  <c r="I100" i="6"/>
  <c r="I99" i="6"/>
  <c r="I98" i="6"/>
  <c r="I97" i="6"/>
  <c r="I96" i="6"/>
  <c r="I95" i="6"/>
  <c r="H94" i="6"/>
  <c r="G94" i="6"/>
  <c r="I94" i="6" s="1"/>
  <c r="I93" i="6"/>
  <c r="H92" i="6"/>
  <c r="G92" i="6"/>
  <c r="I92" i="6" s="1"/>
  <c r="I91" i="6"/>
  <c r="H90" i="6"/>
  <c r="G90" i="6"/>
  <c r="I89" i="6"/>
  <c r="H88" i="6"/>
  <c r="G88" i="6"/>
  <c r="I88" i="6" s="1"/>
  <c r="I87" i="6"/>
  <c r="H86" i="6"/>
  <c r="G86" i="6"/>
  <c r="I86" i="6" s="1"/>
  <c r="I85" i="6"/>
  <c r="H84" i="6"/>
  <c r="G84" i="6"/>
  <c r="I84" i="6" s="1"/>
  <c r="I83" i="6"/>
  <c r="H82" i="6"/>
  <c r="G82" i="6"/>
  <c r="I81" i="6"/>
  <c r="I80" i="6"/>
  <c r="I79" i="6"/>
  <c r="I78" i="6"/>
  <c r="I77" i="6"/>
  <c r="I76" i="6"/>
  <c r="H75" i="6"/>
  <c r="G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G42" i="6"/>
  <c r="I42" i="6" s="1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6" i="6"/>
  <c r="I15" i="6"/>
  <c r="I14" i="6"/>
  <c r="I13" i="6"/>
  <c r="I12" i="6"/>
  <c r="I10" i="6"/>
  <c r="I9" i="6"/>
  <c r="I8" i="6"/>
  <c r="I7" i="6"/>
  <c r="H6" i="6"/>
  <c r="G6" i="6"/>
  <c r="G186" i="6" l="1"/>
  <c r="I75" i="6"/>
  <c r="I135" i="6"/>
  <c r="I101" i="6"/>
  <c r="I133" i="6"/>
  <c r="I90" i="6"/>
  <c r="I112" i="6"/>
  <c r="I130" i="6"/>
  <c r="I118" i="6"/>
  <c r="I114" i="6"/>
  <c r="I103" i="6"/>
  <c r="I82" i="6"/>
  <c r="I6" i="6"/>
  <c r="I186" i="6" l="1"/>
</calcChain>
</file>

<file path=xl/sharedStrings.xml><?xml version="1.0" encoding="utf-8"?>
<sst xmlns="http://schemas.openxmlformats.org/spreadsheetml/2006/main" count="791" uniqueCount="271">
  <si>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</si>
  <si>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</si>
  <si>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</si>
  <si>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</si>
  <si>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</si>
  <si>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</si>
  <si>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</si>
  <si>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</si>
  <si>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</si>
  <si>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</si>
  <si>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</si>
  <si>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Подпрограмма "Отдых, оздоровление и занятость детей"</t>
  </si>
  <si>
    <t>Подпрограмма "Одаренный ребенок"</t>
  </si>
  <si>
    <t>Подпрограмма "Школьный автобус"</t>
  </si>
  <si>
    <t>Бюджетная квассификация</t>
  </si>
  <si>
    <t>ГРБС</t>
  </si>
  <si>
    <t>РзПр</t>
  </si>
  <si>
    <t>ЦСР</t>
  </si>
  <si>
    <t>ВР</t>
  </si>
  <si>
    <t>920</t>
  </si>
  <si>
    <t>0707</t>
  </si>
  <si>
    <t>922</t>
  </si>
  <si>
    <t>0709</t>
  </si>
  <si>
    <t>Подпрограмма "Привлечение и закрепление пед.кадров"</t>
  </si>
  <si>
    <t>муниципального образования Куйтунский район</t>
  </si>
  <si>
    <t>0702</t>
  </si>
  <si>
    <t>0412</t>
  </si>
  <si>
    <t>800</t>
  </si>
  <si>
    <t>200</t>
  </si>
  <si>
    <t>100</t>
  </si>
  <si>
    <t>600</t>
  </si>
  <si>
    <t>Подпрограмма "Поддержка инновационного развития управления образования, педагогических кадров</t>
  </si>
  <si>
    <t>Подпрограмма "Создание условий для проведения ГИА"</t>
  </si>
  <si>
    <t>Исп. Шишкина А.Н. 8 (395 36) 5-24-70</t>
  </si>
  <si>
    <t>0701</t>
  </si>
  <si>
    <t>0503</t>
  </si>
  <si>
    <t>0703</t>
  </si>
  <si>
    <t>Подпрограмма "Дошкольное образование"</t>
  </si>
  <si>
    <t>Подпрограмма "Осуществление муниципальной поддержки приоритетного национального проекта "Образование" в муниципальном образовании Куйтунский район"</t>
  </si>
  <si>
    <t>Подпрограмма "Дополнительное образование детей в сфере образования"</t>
  </si>
  <si>
    <t>Подпрограмма "Создание благоприятных условий для капитализации человеческого потенциала"</t>
  </si>
  <si>
    <t xml:space="preserve">Подпрограмма "Насыщение Управления образования администрации муниципального образования Куйтунский район средствами вычислительной и организационной техники". </t>
  </si>
  <si>
    <t>Подпрограмма "Пожарная безопасность"</t>
  </si>
  <si>
    <t>Подпрограмма "Развитие и поддержка инфраструктуры системы образования района"</t>
  </si>
  <si>
    <t>0705</t>
  </si>
  <si>
    <t>Софинансирование на приобретение средств обучения и воспитания (вычеслительной техники) для малокомплектных мун.образовательных организаций в Иркутской области</t>
  </si>
  <si>
    <t>Начальник финансового управления администрации</t>
  </si>
  <si>
    <t>Н.А.Ковшарова</t>
  </si>
  <si>
    <t>Образование на 2019-2023 годы</t>
  </si>
  <si>
    <t>01.1.02.21000</t>
  </si>
  <si>
    <t>01.3.01.21000</t>
  </si>
  <si>
    <t>01.2.01.21000</t>
  </si>
  <si>
    <t>01.4.01.21000</t>
  </si>
  <si>
    <t>01.4.01.S2080</t>
  </si>
  <si>
    <t>01.4.02.21000</t>
  </si>
  <si>
    <t>01.4.03.21000</t>
  </si>
  <si>
    <t>01.5.01.21000</t>
  </si>
  <si>
    <t>01.6.00.S2988</t>
  </si>
  <si>
    <t>01.7.02.21000</t>
  </si>
  <si>
    <t>01.8.00.S2989</t>
  </si>
  <si>
    <t>Софинансирование на приобретение средств обучения и воспитания (мебели для занятий в учебных классах), необходимых для оснащениях мун.образовательных организаций</t>
  </si>
  <si>
    <t>01.9.00.21000</t>
  </si>
  <si>
    <t>01.А.00.21000</t>
  </si>
  <si>
    <t>01.Б.00.21000</t>
  </si>
  <si>
    <t>01.Б.00.S2590</t>
  </si>
  <si>
    <t>Софинансирование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</si>
  <si>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01.В.01.21000</t>
  </si>
  <si>
    <t>01.В.01.20350</t>
  </si>
  <si>
    <t>01.В.02.21000</t>
  </si>
  <si>
    <t>01.В.03.21000</t>
  </si>
  <si>
    <t>01.Г.01.21000</t>
  </si>
  <si>
    <t>01.Г.01.L0971</t>
  </si>
  <si>
    <t>01.Г.01.S2050</t>
  </si>
  <si>
    <t>Подпрограмма "Обеспечение реализации муниципальной программы"</t>
  </si>
  <si>
    <t>01.Д.01.20100</t>
  </si>
  <si>
    <t>01.Д.01.S2972</t>
  </si>
  <si>
    <t>01.Д.01.20300</t>
  </si>
  <si>
    <t>01.Д.02.20300</t>
  </si>
  <si>
    <t>01.Д.02.73010</t>
  </si>
  <si>
    <t>01.Д.03.20300</t>
  </si>
  <si>
    <t>01.Д.03.20350</t>
  </si>
  <si>
    <t>01.Д.03.S2976</t>
  </si>
  <si>
    <t>01.Д.03.73020</t>
  </si>
  <si>
    <t>1004</t>
  </si>
  <si>
    <t>01.Д.P1.73050</t>
  </si>
  <si>
    <t>01.Д.03.73170</t>
  </si>
  <si>
    <t>01.Д.03.73180</t>
  </si>
  <si>
    <t>01.Д.03.S2957</t>
  </si>
  <si>
    <t>01.Д.04.20300</t>
  </si>
  <si>
    <t>01.Д.04.S2972</t>
  </si>
  <si>
    <t>01.Д.05.20300</t>
  </si>
  <si>
    <t>01.Д.05.S2972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</si>
  <si>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</si>
  <si>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</si>
  <si>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</si>
  <si>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</si>
  <si>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</si>
  <si>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</si>
  <si>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</si>
  <si>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</si>
  <si>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</si>
  <si>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</si>
  <si>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</si>
  <si>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</si>
  <si>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</si>
  <si>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</si>
  <si>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</t>
  </si>
  <si>
    <t>1.</t>
  </si>
  <si>
    <t>Управление финансами муниципального образования Куйтунский район на 2020-2024гг</t>
  </si>
  <si>
    <t>921</t>
  </si>
  <si>
    <t>2.1.</t>
  </si>
  <si>
    <t>Подпрограмма "Организация составления и исполнения бюджета муниципального образования Куйтунский район, управление муниципальными финансами"</t>
  </si>
  <si>
    <t>0106</t>
  </si>
  <si>
    <t>02.1.01.20100</t>
  </si>
  <si>
    <t>02.1.01.S2972</t>
  </si>
  <si>
    <t>0111</t>
  </si>
  <si>
    <t>02.1.02.00000</t>
  </si>
  <si>
    <t>1401</t>
  </si>
  <si>
    <t>02.1.04.72680</t>
  </si>
  <si>
    <t>500</t>
  </si>
  <si>
    <t>1402</t>
  </si>
  <si>
    <t>02.1.04.20600</t>
  </si>
  <si>
    <t>3.</t>
  </si>
  <si>
    <t>Молодежь Куйтунского района на 2018-2022гг.</t>
  </si>
  <si>
    <t>03.0.00.21000</t>
  </si>
  <si>
    <t>4.</t>
  </si>
  <si>
    <t>Улучшение условий и охраны труда в муниципальном образовании Куйтунский район на 2017-2020гг.</t>
  </si>
  <si>
    <t>04.0.00.21000</t>
  </si>
  <si>
    <t>5.</t>
  </si>
  <si>
    <t>Поддержка малого бизнеса на 2019-2024гг.</t>
  </si>
  <si>
    <t>05.0.00.21000</t>
  </si>
  <si>
    <t>6.</t>
  </si>
  <si>
    <t>Профилактика правонарушений на территории муниципального образования Куйтунский район на 2016-2020 гг.</t>
  </si>
  <si>
    <t>0314</t>
  </si>
  <si>
    <t>06.0.00.21000</t>
  </si>
  <si>
    <t>7.</t>
  </si>
  <si>
    <t>Профилактика наркомании и социально-негативных явлений на территории муниципального образования Куйтунский район на 2020-2024 гг</t>
  </si>
  <si>
    <t>07.0.00.21000</t>
  </si>
  <si>
    <t>8.</t>
  </si>
  <si>
    <t>Развитие градостроительной деятельности и управление земельными ресурсами на территории муниципального образования Куйтунский район на 2019-2022 гг.</t>
  </si>
  <si>
    <t>08.0.00.21000</t>
  </si>
  <si>
    <t>9.</t>
  </si>
  <si>
    <t>Реформирование жилищно-коммунального хозяйства муниципального образования Куйтунский район на 2020-2024 гг</t>
  </si>
  <si>
    <t>0502</t>
  </si>
  <si>
    <t>09.0.00.21000</t>
  </si>
  <si>
    <t>09.0.00.S2200</t>
  </si>
  <si>
    <t>09.0.00.L2551</t>
  </si>
  <si>
    <t>10.</t>
  </si>
  <si>
    <t>Охрана окружающей среды на 2019-2022 гг.</t>
  </si>
  <si>
    <t>10.0.01.21000</t>
  </si>
  <si>
    <t>11.</t>
  </si>
  <si>
    <t>11.0.Р2.L2321</t>
  </si>
  <si>
    <t>400</t>
  </si>
  <si>
    <t>Софинансирование на создание дополнительных мест для детей в возрасте от 1,5 до 3 лет в образовательных организациях</t>
  </si>
  <si>
    <t>Субсидия местным бюджетам на создание дополнительных мест для детей в возрасте от 1,5 до 3 лет в образовательных организациях</t>
  </si>
  <si>
    <t>0501</t>
  </si>
  <si>
    <t>11.0.00.21000</t>
  </si>
  <si>
    <t>1102</t>
  </si>
  <si>
    <t>Развитие физической культуры и спорта в муниципальном образовании Куйтунский район на 2018-2022гг</t>
  </si>
  <si>
    <t>12.</t>
  </si>
  <si>
    <t>1101</t>
  </si>
  <si>
    <t>12.0.00.21000</t>
  </si>
  <si>
    <t>13.</t>
  </si>
  <si>
    <t>Привлечение и закрепление врачебных кадров муниципального образования Куйтунский район на 2019-2023 гг</t>
  </si>
  <si>
    <t>1003</t>
  </si>
  <si>
    <t>13.0.02.21000</t>
  </si>
  <si>
    <t>300</t>
  </si>
  <si>
    <t>14.</t>
  </si>
  <si>
    <t xml:space="preserve">Развитие дорожного хозяйства на территории муниципального образования Куйтунский район на 2020-2024 гг </t>
  </si>
  <si>
    <t>Софинансирование на осуществление дорожной деятельности в отношении автомобильных дорог местного значения</t>
  </si>
  <si>
    <t>0409</t>
  </si>
  <si>
    <t>14.0.01.21000</t>
  </si>
  <si>
    <t>Субсидия местным бюджетам на осуществление дорожной деятельности в отношении автомобильных дорог местного значения</t>
  </si>
  <si>
    <t>14.0.01.S2951</t>
  </si>
  <si>
    <t>Капитальный ремонт и содержание автомобильной дороги</t>
  </si>
  <si>
    <t>Проектно-изыскательские работы</t>
  </si>
  <si>
    <t>Субсидия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</si>
  <si>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Субсидия на благоустройство зданий муниципальных общеобразовательных организаций в целях соблюдения требований к воздушно-тепловому режиму, водоотведению и канализации</t>
  </si>
  <si>
    <t>15.</t>
  </si>
  <si>
    <t>Развитие культуры в муниципальном образовании Куйтунский район на 2019-2022 гг</t>
  </si>
  <si>
    <t>14.0.00.00000</t>
  </si>
  <si>
    <t>13.0.00.00000</t>
  </si>
  <si>
    <t>11.0.00.00000</t>
  </si>
  <si>
    <t>09.0.00.00000</t>
  </si>
  <si>
    <t>01.0.00.00000</t>
  </si>
  <si>
    <t>02.0.00.00000</t>
  </si>
  <si>
    <t>03.0.00.00000</t>
  </si>
  <si>
    <t>04.0.00.00000</t>
  </si>
  <si>
    <t>05.0.00.00000</t>
  </si>
  <si>
    <t>06.0.00.00000</t>
  </si>
  <si>
    <t>07.0.00.00000</t>
  </si>
  <si>
    <t>08.0.00.00000</t>
  </si>
  <si>
    <t>10.0.00.00000</t>
  </si>
  <si>
    <t>12.0.00.00000</t>
  </si>
  <si>
    <t>реализация иных направлений расходов основного мероприятия, подпрограммы, программы</t>
  </si>
  <si>
    <t>организация деятельности учреждений культуры</t>
  </si>
  <si>
    <t>15.0.01.20300</t>
  </si>
  <si>
    <t>15.0.00.00000</t>
  </si>
  <si>
    <t>15.0.01.S2972</t>
  </si>
  <si>
    <t>0801</t>
  </si>
  <si>
    <t>Субсидия местным бюджетам на комплектование книжных фондов муниципальных общедоступных библиотек</t>
  </si>
  <si>
    <t>15.0.01.S2102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</si>
  <si>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</si>
  <si>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15.0.01.L4670</t>
  </si>
  <si>
    <t>Софинансирование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</si>
  <si>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16.</t>
  </si>
  <si>
    <t>Профилактика социально значимых заболеваний на территории муниципального образования Куйтунский район на 2020-2022 гг</t>
  </si>
  <si>
    <t>16.0.00.00000</t>
  </si>
  <si>
    <t>0113</t>
  </si>
  <si>
    <t>16.0.00.21000</t>
  </si>
  <si>
    <t>17.</t>
  </si>
  <si>
    <t>Об энергосбережении и повышении энергетической эффективности на территории муниципального образования Куйтунский район на 2020-2022 гг</t>
  </si>
  <si>
    <t>17.0.00.00000</t>
  </si>
  <si>
    <t>17.0.01.21000</t>
  </si>
  <si>
    <t>Оформление объектов в муниципальную собственность</t>
  </si>
  <si>
    <t>18.</t>
  </si>
  <si>
    <t>Муниципальное управление на 2020-2024 гг</t>
  </si>
  <si>
    <t>18.0.00.00000</t>
  </si>
  <si>
    <t>Денежная выплата приглашенным медицинским работникам</t>
  </si>
  <si>
    <t>Финансовое обеспечение выполнения функций высшего должностного лица</t>
  </si>
  <si>
    <t>0102</t>
  </si>
  <si>
    <t>18.0.01.20100</t>
  </si>
  <si>
    <t>18.0.01.S2972</t>
  </si>
  <si>
    <t>Финансовое обеспечение выполнения функций органов местного самоуправления</t>
  </si>
  <si>
    <t>0104</t>
  </si>
  <si>
    <t>18.0.02.20100</t>
  </si>
  <si>
    <t>18.0.02.S2972</t>
  </si>
  <si>
    <t>Обеспечение условий деятельности в области земельно-имущественных отношений</t>
  </si>
  <si>
    <t>18.0.03.20100</t>
  </si>
  <si>
    <t>18.0.03.S2972</t>
  </si>
  <si>
    <t>Совершенствование системы учета муниципальной собственности</t>
  </si>
  <si>
    <t>18.0.04.20100</t>
  </si>
  <si>
    <t>Поддержка и улучшение состояния ЖКХ</t>
  </si>
  <si>
    <t>0408</t>
  </si>
  <si>
    <t>18.0.05.20100</t>
  </si>
  <si>
    <t>Осуществление отдельных областных государственных полномочий</t>
  </si>
  <si>
    <t>0105</t>
  </si>
  <si>
    <t>18.0.06.51200</t>
  </si>
  <si>
    <t>18.0.06.73070</t>
  </si>
  <si>
    <t>18.0.06.73090</t>
  </si>
  <si>
    <t>18.0.06.73140</t>
  </si>
  <si>
    <t>18.0.06.73150</t>
  </si>
  <si>
    <t>18.0.06.73160</t>
  </si>
  <si>
    <t>18.0.06.54690</t>
  </si>
  <si>
    <t>18.0.06.73120</t>
  </si>
  <si>
    <t>0605</t>
  </si>
  <si>
    <t>1006</t>
  </si>
  <si>
    <t>18.0.06.73040</t>
  </si>
  <si>
    <t>18.0.06.73060</t>
  </si>
  <si>
    <t>Финансовое обеспечение выполнения функций по осуществлению части переданных полномочий поселений по решению вопросов местного значения</t>
  </si>
  <si>
    <t>18.0.07.20100</t>
  </si>
  <si>
    <t xml:space="preserve">Выплата пенсии за выслугу лет гражданам, замещающим должности муниципальной службы и ежемесячной доплаты к стараховой пенсии по старости отдельным категориям граждан </t>
  </si>
  <si>
    <t>1001</t>
  </si>
  <si>
    <t>18.0.08.21000</t>
  </si>
  <si>
    <t>Обеспечение эффективности управления экономическим развитием</t>
  </si>
  <si>
    <t>18.0.09.S2370</t>
  </si>
  <si>
    <t>0804</t>
  </si>
  <si>
    <t>План на 2020 год в соответствии со сводной бюджетной росписью</t>
  </si>
  <si>
    <t>Комплексное развитие муниципального образования Куйтунский район Иркутской области на 2014-2017 годы и на период до 2020 года</t>
  </si>
  <si>
    <t>Информация об исполнении муниципальных программ  и подпрограмм 
муниципального образования Куйтунский район на 01.03.2020 г.</t>
  </si>
  <si>
    <t>01.4.01.S2070</t>
  </si>
  <si>
    <t>01.6.00.21000</t>
  </si>
  <si>
    <t>09.0.00.20350</t>
  </si>
  <si>
    <t>1105</t>
  </si>
  <si>
    <t>19.</t>
  </si>
  <si>
    <t>Укрепление межнационального и межконфессиального согласия на территории муниципального образования Куйтунский район на 2020-2022 гг.</t>
  </si>
  <si>
    <t>19.0.00.00000</t>
  </si>
  <si>
    <t>19.0.02.20100</t>
  </si>
  <si>
    <t>19.0.03.20100</t>
  </si>
  <si>
    <t>19.0.04.20100</t>
  </si>
  <si>
    <t>19.0.05.20100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</si>
</sst>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6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0" xfId="0" applyFont="1" applyAlignment="1"/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1" fillId="0" borderId="0" xfId="0" applyFont="1" applyFill="1" applyBorder="1"/>
    <xf numFmtId="49" fontId="2" fillId="0" borderId="1" xfId="0" applyNumberFormat="1" applyFont="1" applyFill="1" applyBorder="1" applyAlignment="1">
      <alignment horizontal="justify" vertical="center" wrapText="1"/>
    </xf>
    <xf numFmtId="165" fontId="2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justify" vertical="center" wrapText="1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justify"/>
    </xf>
    <xf numFmtId="0" fontId="4" fillId="0" borderId="0" xfId="0" applyFont="1" applyFill="1" applyBorder="1"/>
    <xf numFmtId="49" fontId="2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 wrapText="1"/>
    </xf>
    <xf numFmtId="49" fontId="2" fillId="0" borderId="1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right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" t="s">
        <v>6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43.15" customHeight="1" x14ac:dyDescent="0.2">
      <c r="A5" s="29" t="s">
        <v>7</v>
      </c>
      <c r="B5" s="29"/>
      <c r="C5" s="29"/>
      <c r="D5" s="29"/>
      <c r="E5" s="1"/>
      <c r="F5" s="1"/>
      <c r="G5" s="1"/>
      <c r="I5" s="3" t="s">
        <v>8</v>
      </c>
    </row>
    <row r="6" spans="1:9" x14ac:dyDescent="0.2">
      <c r="A6" s="1"/>
      <c r="B6" s="1"/>
      <c r="C6" s="1"/>
      <c r="D6" s="1"/>
      <c r="E6" s="1"/>
      <c r="F6" s="1"/>
      <c r="G6" s="1"/>
      <c r="H6" s="3"/>
      <c r="I6" s="3"/>
    </row>
    <row r="7" spans="1:9" x14ac:dyDescent="0.2">
      <c r="A7" s="1"/>
      <c r="B7" s="1"/>
      <c r="C7" s="1"/>
      <c r="D7" s="1"/>
      <c r="E7" s="1"/>
      <c r="F7" s="1"/>
      <c r="G7" s="1"/>
      <c r="H7" s="3"/>
      <c r="I7" s="3"/>
    </row>
    <row r="8" spans="1:9" ht="58.15" customHeight="1" x14ac:dyDescent="0.2">
      <c r="A8" s="29" t="s">
        <v>9</v>
      </c>
      <c r="B8" s="29"/>
      <c r="C8" s="29"/>
      <c r="D8" s="29"/>
      <c r="E8" s="1"/>
      <c r="F8" s="1"/>
      <c r="G8" s="1"/>
      <c r="I8" s="3" t="s">
        <v>10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5"/>
  <sheetViews>
    <sheetView tabSelected="1" topLeftCell="A76" workbookViewId="0">
      <selection activeCell="G135" sqref="G135"/>
    </sheetView>
  </sheetViews>
  <sheetFormatPr defaultRowHeight="12.75" x14ac:dyDescent="0.2"/>
  <cols>
    <col min="1" max="1" width="6.140625" customWidth="1"/>
    <col min="2" max="2" width="45.140625" customWidth="1"/>
    <col min="5" max="5" width="15.85546875" customWidth="1"/>
    <col min="7" max="7" width="12" customWidth="1"/>
    <col min="8" max="8" width="10.42578125" customWidth="1"/>
    <col min="9" max="9" width="11.140625" customWidth="1"/>
  </cols>
  <sheetData>
    <row r="1" spans="1:9" ht="39" customHeight="1" x14ac:dyDescent="0.25">
      <c r="A1" s="43" t="s">
        <v>259</v>
      </c>
      <c r="B1" s="43"/>
      <c r="C1" s="43"/>
      <c r="D1" s="43"/>
      <c r="E1" s="43"/>
      <c r="F1" s="43"/>
      <c r="G1" s="43"/>
      <c r="H1" s="43"/>
      <c r="I1" s="43"/>
    </row>
    <row r="2" spans="1:9" x14ac:dyDescent="0.2">
      <c r="A2" s="5"/>
      <c r="B2" s="44"/>
      <c r="C2" s="44"/>
      <c r="D2" s="44"/>
      <c r="E2" s="44"/>
      <c r="F2" s="44"/>
      <c r="G2" s="45"/>
      <c r="H2" s="45"/>
      <c r="I2" s="45"/>
    </row>
    <row r="3" spans="1:9" x14ac:dyDescent="0.2">
      <c r="A3" s="5"/>
      <c r="B3" s="5"/>
      <c r="C3" s="5"/>
      <c r="D3" s="5"/>
      <c r="E3" s="5"/>
      <c r="F3" s="5"/>
      <c r="G3" s="4"/>
      <c r="H3" s="46" t="s">
        <v>0</v>
      </c>
      <c r="I3" s="46"/>
    </row>
    <row r="4" spans="1:9" ht="24" customHeight="1" x14ac:dyDescent="0.2">
      <c r="A4" s="47" t="s">
        <v>2</v>
      </c>
      <c r="B4" s="47" t="s">
        <v>3</v>
      </c>
      <c r="C4" s="49" t="s">
        <v>14</v>
      </c>
      <c r="D4" s="50"/>
      <c r="E4" s="50"/>
      <c r="F4" s="51"/>
      <c r="G4" s="47" t="s">
        <v>257</v>
      </c>
      <c r="H4" s="47" t="s">
        <v>4</v>
      </c>
      <c r="I4" s="47" t="s">
        <v>5</v>
      </c>
    </row>
    <row r="5" spans="1:9" ht="46.5" customHeight="1" x14ac:dyDescent="0.2">
      <c r="A5" s="48"/>
      <c r="B5" s="48"/>
      <c r="C5" s="19" t="s">
        <v>15</v>
      </c>
      <c r="D5" s="19" t="s">
        <v>16</v>
      </c>
      <c r="E5" s="19" t="s">
        <v>17</v>
      </c>
      <c r="F5" s="19" t="s">
        <v>18</v>
      </c>
      <c r="G5" s="48"/>
      <c r="H5" s="48"/>
      <c r="I5" s="48"/>
    </row>
    <row r="6" spans="1:9" x14ac:dyDescent="0.2">
      <c r="A6" s="23" t="s">
        <v>107</v>
      </c>
      <c r="B6" s="7" t="s">
        <v>48</v>
      </c>
      <c r="C6" s="19" t="s">
        <v>21</v>
      </c>
      <c r="D6" s="19"/>
      <c r="E6" s="19" t="s">
        <v>184</v>
      </c>
      <c r="F6" s="19"/>
      <c r="G6" s="17">
        <f>SUM(G7:G74)</f>
        <v>969053.50000000023</v>
      </c>
      <c r="H6" s="17">
        <f>SUM(H7:H74)</f>
        <v>109102.49999999999</v>
      </c>
      <c r="I6" s="8">
        <f t="shared" ref="I6:I112" si="0">H6/G6</f>
        <v>0.11258666317184754</v>
      </c>
    </row>
    <row r="7" spans="1:9" x14ac:dyDescent="0.2">
      <c r="A7" s="26" t="s">
        <v>92</v>
      </c>
      <c r="B7" s="11" t="s">
        <v>37</v>
      </c>
      <c r="C7" s="9" t="s">
        <v>21</v>
      </c>
      <c r="D7" s="9" t="s">
        <v>34</v>
      </c>
      <c r="E7" s="9" t="s">
        <v>49</v>
      </c>
      <c r="F7" s="9" t="s">
        <v>28</v>
      </c>
      <c r="G7" s="16">
        <v>406</v>
      </c>
      <c r="H7" s="16"/>
      <c r="I7" s="10">
        <f t="shared" si="0"/>
        <v>0</v>
      </c>
    </row>
    <row r="8" spans="1:9" ht="33.75" x14ac:dyDescent="0.2">
      <c r="A8" s="26" t="s">
        <v>93</v>
      </c>
      <c r="B8" s="11" t="s">
        <v>38</v>
      </c>
      <c r="C8" s="9" t="s">
        <v>21</v>
      </c>
      <c r="D8" s="9" t="s">
        <v>22</v>
      </c>
      <c r="E8" s="9" t="s">
        <v>51</v>
      </c>
      <c r="F8" s="9" t="s">
        <v>28</v>
      </c>
      <c r="G8" s="16">
        <v>62</v>
      </c>
      <c r="H8" s="16"/>
      <c r="I8" s="10">
        <f t="shared" si="0"/>
        <v>0</v>
      </c>
    </row>
    <row r="9" spans="1:9" ht="22.5" x14ac:dyDescent="0.2">
      <c r="A9" s="21" t="s">
        <v>94</v>
      </c>
      <c r="B9" s="24" t="s">
        <v>39</v>
      </c>
      <c r="C9" s="9" t="s">
        <v>21</v>
      </c>
      <c r="D9" s="9" t="s">
        <v>22</v>
      </c>
      <c r="E9" s="9" t="s">
        <v>50</v>
      </c>
      <c r="F9" s="9" t="s">
        <v>28</v>
      </c>
      <c r="G9" s="16">
        <v>686</v>
      </c>
      <c r="H9" s="16"/>
      <c r="I9" s="10">
        <f t="shared" si="0"/>
        <v>0</v>
      </c>
    </row>
    <row r="10" spans="1:9" x14ac:dyDescent="0.2">
      <c r="A10" s="39" t="s">
        <v>95</v>
      </c>
      <c r="B10" s="35" t="s">
        <v>11</v>
      </c>
      <c r="C10" s="9" t="s">
        <v>21</v>
      </c>
      <c r="D10" s="9" t="s">
        <v>20</v>
      </c>
      <c r="E10" s="9" t="s">
        <v>52</v>
      </c>
      <c r="F10" s="9" t="s">
        <v>28</v>
      </c>
      <c r="G10" s="16">
        <v>203</v>
      </c>
      <c r="H10" s="16"/>
      <c r="I10" s="10">
        <f t="shared" si="0"/>
        <v>0</v>
      </c>
    </row>
    <row r="11" spans="1:9" x14ac:dyDescent="0.2">
      <c r="A11" s="40"/>
      <c r="B11" s="37"/>
      <c r="C11" s="9" t="s">
        <v>21</v>
      </c>
      <c r="D11" s="9" t="s">
        <v>20</v>
      </c>
      <c r="E11" s="9" t="s">
        <v>260</v>
      </c>
      <c r="F11" s="9" t="s">
        <v>28</v>
      </c>
      <c r="G11" s="16">
        <v>2257</v>
      </c>
      <c r="H11" s="16"/>
      <c r="I11" s="10">
        <f t="shared" ref="I11" si="1">H11/G11</f>
        <v>0</v>
      </c>
    </row>
    <row r="12" spans="1:9" x14ac:dyDescent="0.2">
      <c r="A12" s="40"/>
      <c r="B12" s="37"/>
      <c r="C12" s="9" t="s">
        <v>21</v>
      </c>
      <c r="D12" s="9" t="s">
        <v>20</v>
      </c>
      <c r="E12" s="9" t="s">
        <v>53</v>
      </c>
      <c r="F12" s="9" t="s">
        <v>28</v>
      </c>
      <c r="G12" s="16">
        <v>2674.7</v>
      </c>
      <c r="H12" s="16"/>
      <c r="I12" s="10">
        <f t="shared" si="0"/>
        <v>0</v>
      </c>
    </row>
    <row r="13" spans="1:9" x14ac:dyDescent="0.2">
      <c r="A13" s="40"/>
      <c r="B13" s="37"/>
      <c r="C13" s="9" t="s">
        <v>21</v>
      </c>
      <c r="D13" s="9" t="s">
        <v>20</v>
      </c>
      <c r="E13" s="9" t="s">
        <v>53</v>
      </c>
      <c r="F13" s="9" t="s">
        <v>30</v>
      </c>
      <c r="G13" s="16">
        <v>506</v>
      </c>
      <c r="H13" s="16"/>
      <c r="I13" s="10">
        <f t="shared" si="0"/>
        <v>0</v>
      </c>
    </row>
    <row r="14" spans="1:9" x14ac:dyDescent="0.2">
      <c r="A14" s="40"/>
      <c r="B14" s="37"/>
      <c r="C14" s="9" t="s">
        <v>21</v>
      </c>
      <c r="D14" s="9" t="s">
        <v>20</v>
      </c>
      <c r="E14" s="9" t="s">
        <v>54</v>
      </c>
      <c r="F14" s="9" t="s">
        <v>28</v>
      </c>
      <c r="G14" s="16">
        <v>500</v>
      </c>
      <c r="H14" s="16"/>
      <c r="I14" s="10">
        <f t="shared" si="0"/>
        <v>0</v>
      </c>
    </row>
    <row r="15" spans="1:9" x14ac:dyDescent="0.2">
      <c r="A15" s="41"/>
      <c r="B15" s="36"/>
      <c r="C15" s="9" t="s">
        <v>21</v>
      </c>
      <c r="D15" s="9" t="s">
        <v>20</v>
      </c>
      <c r="E15" s="9" t="s">
        <v>55</v>
      </c>
      <c r="F15" s="9" t="s">
        <v>28</v>
      </c>
      <c r="G15" s="16">
        <v>855</v>
      </c>
      <c r="H15" s="16"/>
      <c r="I15" s="10">
        <f t="shared" si="0"/>
        <v>0</v>
      </c>
    </row>
    <row r="16" spans="1:9" x14ac:dyDescent="0.2">
      <c r="A16" s="26" t="s">
        <v>96</v>
      </c>
      <c r="B16" s="11" t="s">
        <v>12</v>
      </c>
      <c r="C16" s="9" t="s">
        <v>21</v>
      </c>
      <c r="D16" s="9" t="s">
        <v>22</v>
      </c>
      <c r="E16" s="9" t="s">
        <v>56</v>
      </c>
      <c r="F16" s="9" t="s">
        <v>28</v>
      </c>
      <c r="G16" s="16">
        <v>300</v>
      </c>
      <c r="H16" s="16">
        <v>20</v>
      </c>
      <c r="I16" s="10">
        <f t="shared" si="0"/>
        <v>6.6666666666666666E-2</v>
      </c>
    </row>
    <row r="17" spans="1:9" ht="12.75" customHeight="1" x14ac:dyDescent="0.2">
      <c r="A17" s="39" t="s">
        <v>97</v>
      </c>
      <c r="B17" s="35" t="s">
        <v>40</v>
      </c>
      <c r="C17" s="9" t="s">
        <v>21</v>
      </c>
      <c r="D17" s="9" t="s">
        <v>25</v>
      </c>
      <c r="E17" s="9" t="s">
        <v>261</v>
      </c>
      <c r="F17" s="9" t="s">
        <v>28</v>
      </c>
      <c r="G17" s="16">
        <v>45.2</v>
      </c>
      <c r="H17" s="16">
        <v>5.0999999999999996</v>
      </c>
      <c r="I17" s="10">
        <f>H17/G17</f>
        <v>0.11283185840707963</v>
      </c>
    </row>
    <row r="18" spans="1:9" ht="22.5" customHeight="1" x14ac:dyDescent="0.2">
      <c r="A18" s="40"/>
      <c r="B18" s="36"/>
      <c r="C18" s="9" t="s">
        <v>21</v>
      </c>
      <c r="D18" s="9" t="s">
        <v>25</v>
      </c>
      <c r="E18" s="9" t="s">
        <v>57</v>
      </c>
      <c r="F18" s="9" t="s">
        <v>28</v>
      </c>
      <c r="G18" s="16">
        <v>1817</v>
      </c>
      <c r="H18" s="16"/>
      <c r="I18" s="10">
        <f t="shared" si="0"/>
        <v>0</v>
      </c>
    </row>
    <row r="19" spans="1:9" ht="45" x14ac:dyDescent="0.2">
      <c r="A19" s="41"/>
      <c r="B19" s="11" t="s">
        <v>60</v>
      </c>
      <c r="C19" s="9" t="s">
        <v>21</v>
      </c>
      <c r="D19" s="9" t="s">
        <v>25</v>
      </c>
      <c r="E19" s="9" t="s">
        <v>57</v>
      </c>
      <c r="F19" s="9" t="s">
        <v>28</v>
      </c>
      <c r="G19" s="16">
        <v>151</v>
      </c>
      <c r="H19" s="16"/>
      <c r="I19" s="10">
        <f t="shared" si="0"/>
        <v>0</v>
      </c>
    </row>
    <row r="20" spans="1:9" x14ac:dyDescent="0.2">
      <c r="A20" s="22" t="s">
        <v>98</v>
      </c>
      <c r="B20" s="11" t="s">
        <v>23</v>
      </c>
      <c r="C20" s="9" t="s">
        <v>21</v>
      </c>
      <c r="D20" s="9" t="s">
        <v>22</v>
      </c>
      <c r="E20" s="9" t="s">
        <v>58</v>
      </c>
      <c r="F20" s="9" t="s">
        <v>29</v>
      </c>
      <c r="G20" s="16">
        <v>54</v>
      </c>
      <c r="H20" s="16"/>
      <c r="I20" s="10">
        <f>H20/G20</f>
        <v>0</v>
      </c>
    </row>
    <row r="21" spans="1:9" ht="45" x14ac:dyDescent="0.2">
      <c r="A21" s="39" t="s">
        <v>99</v>
      </c>
      <c r="B21" s="11" t="s">
        <v>41</v>
      </c>
      <c r="C21" s="9" t="s">
        <v>21</v>
      </c>
      <c r="D21" s="9" t="s">
        <v>25</v>
      </c>
      <c r="E21" s="9" t="s">
        <v>59</v>
      </c>
      <c r="F21" s="9" t="s">
        <v>28</v>
      </c>
      <c r="G21" s="16">
        <v>2132.4</v>
      </c>
      <c r="H21" s="16"/>
      <c r="I21" s="10">
        <f t="shared" si="0"/>
        <v>0</v>
      </c>
    </row>
    <row r="22" spans="1:9" ht="33.75" x14ac:dyDescent="0.2">
      <c r="A22" s="41"/>
      <c r="B22" s="11" t="s">
        <v>45</v>
      </c>
      <c r="C22" s="9" t="s">
        <v>21</v>
      </c>
      <c r="D22" s="9" t="s">
        <v>25</v>
      </c>
      <c r="E22" s="9" t="s">
        <v>59</v>
      </c>
      <c r="F22" s="9" t="s">
        <v>28</v>
      </c>
      <c r="G22" s="16">
        <v>136</v>
      </c>
      <c r="H22" s="16"/>
      <c r="I22" s="10">
        <f t="shared" si="0"/>
        <v>0</v>
      </c>
    </row>
    <row r="23" spans="1:9" x14ac:dyDescent="0.2">
      <c r="A23" s="26" t="s">
        <v>100</v>
      </c>
      <c r="B23" s="11" t="s">
        <v>32</v>
      </c>
      <c r="C23" s="9" t="s">
        <v>21</v>
      </c>
      <c r="D23" s="9" t="s">
        <v>22</v>
      </c>
      <c r="E23" s="9" t="s">
        <v>61</v>
      </c>
      <c r="F23" s="9" t="s">
        <v>28</v>
      </c>
      <c r="G23" s="16">
        <v>391</v>
      </c>
      <c r="H23" s="16"/>
      <c r="I23" s="10">
        <f t="shared" si="0"/>
        <v>0</v>
      </c>
    </row>
    <row r="24" spans="1:9" ht="22.5" x14ac:dyDescent="0.2">
      <c r="A24" s="26" t="s">
        <v>101</v>
      </c>
      <c r="B24" s="11" t="s">
        <v>31</v>
      </c>
      <c r="C24" s="9" t="s">
        <v>21</v>
      </c>
      <c r="D24" s="9" t="s">
        <v>22</v>
      </c>
      <c r="E24" s="9" t="s">
        <v>62</v>
      </c>
      <c r="F24" s="9" t="s">
        <v>28</v>
      </c>
      <c r="G24" s="16">
        <v>351</v>
      </c>
      <c r="H24" s="16">
        <v>150</v>
      </c>
      <c r="I24" s="10">
        <f t="shared" si="0"/>
        <v>0.42735042735042733</v>
      </c>
    </row>
    <row r="25" spans="1:9" x14ac:dyDescent="0.2">
      <c r="A25" s="39" t="s">
        <v>102</v>
      </c>
      <c r="B25" s="35" t="s">
        <v>13</v>
      </c>
      <c r="C25" s="9" t="s">
        <v>21</v>
      </c>
      <c r="D25" s="9" t="s">
        <v>25</v>
      </c>
      <c r="E25" s="9" t="s">
        <v>63</v>
      </c>
      <c r="F25" s="9" t="s">
        <v>28</v>
      </c>
      <c r="G25" s="16">
        <v>708.7</v>
      </c>
      <c r="H25" s="16">
        <v>104.4</v>
      </c>
      <c r="I25" s="10">
        <f t="shared" si="0"/>
        <v>0.14731197968110624</v>
      </c>
    </row>
    <row r="26" spans="1:9" x14ac:dyDescent="0.2">
      <c r="A26" s="40"/>
      <c r="B26" s="36"/>
      <c r="C26" s="9" t="s">
        <v>21</v>
      </c>
      <c r="D26" s="9" t="s">
        <v>25</v>
      </c>
      <c r="E26" s="9" t="s">
        <v>64</v>
      </c>
      <c r="F26" s="9" t="s">
        <v>28</v>
      </c>
      <c r="G26" s="16">
        <v>4192.3999999999996</v>
      </c>
      <c r="H26" s="16"/>
      <c r="I26" s="10">
        <f t="shared" si="0"/>
        <v>0</v>
      </c>
    </row>
    <row r="27" spans="1:9" ht="45" x14ac:dyDescent="0.2">
      <c r="A27" s="40"/>
      <c r="B27" s="24" t="s">
        <v>65</v>
      </c>
      <c r="C27" s="9" t="s">
        <v>21</v>
      </c>
      <c r="D27" s="9" t="s">
        <v>25</v>
      </c>
      <c r="E27" s="9" t="s">
        <v>64</v>
      </c>
      <c r="F27" s="9" t="s">
        <v>28</v>
      </c>
      <c r="G27" s="16">
        <v>484</v>
      </c>
      <c r="H27" s="16"/>
      <c r="I27" s="10">
        <f t="shared" si="0"/>
        <v>0</v>
      </c>
    </row>
    <row r="28" spans="1:9" x14ac:dyDescent="0.2">
      <c r="A28" s="39" t="s">
        <v>103</v>
      </c>
      <c r="B28" s="35" t="s">
        <v>42</v>
      </c>
      <c r="C28" s="9" t="s">
        <v>21</v>
      </c>
      <c r="D28" s="9" t="s">
        <v>34</v>
      </c>
      <c r="E28" s="9" t="s">
        <v>66</v>
      </c>
      <c r="F28" s="9" t="s">
        <v>28</v>
      </c>
      <c r="G28" s="16">
        <v>169</v>
      </c>
      <c r="H28" s="16">
        <v>58.7</v>
      </c>
      <c r="I28" s="10">
        <f t="shared" si="0"/>
        <v>0.34733727810650888</v>
      </c>
    </row>
    <row r="29" spans="1:9" x14ac:dyDescent="0.2">
      <c r="A29" s="40"/>
      <c r="B29" s="37"/>
      <c r="C29" s="9" t="s">
        <v>21</v>
      </c>
      <c r="D29" s="9" t="s">
        <v>25</v>
      </c>
      <c r="E29" s="9" t="s">
        <v>66</v>
      </c>
      <c r="F29" s="9" t="s">
        <v>28</v>
      </c>
      <c r="G29" s="16">
        <v>200</v>
      </c>
      <c r="H29" s="16">
        <v>143.4</v>
      </c>
      <c r="I29" s="10">
        <f t="shared" si="0"/>
        <v>0.71700000000000008</v>
      </c>
    </row>
    <row r="30" spans="1:9" x14ac:dyDescent="0.2">
      <c r="A30" s="40"/>
      <c r="B30" s="37"/>
      <c r="C30" s="9" t="s">
        <v>21</v>
      </c>
      <c r="D30" s="9" t="s">
        <v>36</v>
      </c>
      <c r="E30" s="9" t="s">
        <v>66</v>
      </c>
      <c r="F30" s="9" t="s">
        <v>28</v>
      </c>
      <c r="G30" s="16">
        <v>55</v>
      </c>
      <c r="H30" s="16">
        <v>12.6</v>
      </c>
      <c r="I30" s="10">
        <f t="shared" si="0"/>
        <v>0.2290909090909091</v>
      </c>
    </row>
    <row r="31" spans="1:9" x14ac:dyDescent="0.2">
      <c r="A31" s="40"/>
      <c r="B31" s="37"/>
      <c r="C31" s="9" t="s">
        <v>21</v>
      </c>
      <c r="D31" s="9" t="s">
        <v>20</v>
      </c>
      <c r="E31" s="9" t="s">
        <v>66</v>
      </c>
      <c r="F31" s="9" t="s">
        <v>28</v>
      </c>
      <c r="G31" s="16">
        <v>20</v>
      </c>
      <c r="H31" s="16">
        <v>3</v>
      </c>
      <c r="I31" s="10">
        <f t="shared" si="0"/>
        <v>0.15</v>
      </c>
    </row>
    <row r="32" spans="1:9" x14ac:dyDescent="0.2">
      <c r="A32" s="40"/>
      <c r="B32" s="37"/>
      <c r="C32" s="9" t="s">
        <v>21</v>
      </c>
      <c r="D32" s="9" t="s">
        <v>25</v>
      </c>
      <c r="E32" s="9" t="s">
        <v>67</v>
      </c>
      <c r="F32" s="9" t="s">
        <v>30</v>
      </c>
      <c r="G32" s="16">
        <v>60</v>
      </c>
      <c r="H32" s="16">
        <v>15.2</v>
      </c>
      <c r="I32" s="10">
        <f t="shared" si="0"/>
        <v>0.2533333333333333</v>
      </c>
    </row>
    <row r="33" spans="1:9" x14ac:dyDescent="0.2">
      <c r="A33" s="40"/>
      <c r="B33" s="37"/>
      <c r="C33" s="9" t="s">
        <v>21</v>
      </c>
      <c r="D33" s="9" t="s">
        <v>34</v>
      </c>
      <c r="E33" s="9" t="s">
        <v>68</v>
      </c>
      <c r="F33" s="9" t="s">
        <v>28</v>
      </c>
      <c r="G33" s="16">
        <v>103</v>
      </c>
      <c r="H33" s="16"/>
      <c r="I33" s="10">
        <f t="shared" si="0"/>
        <v>0</v>
      </c>
    </row>
    <row r="34" spans="1:9" x14ac:dyDescent="0.2">
      <c r="A34" s="40"/>
      <c r="B34" s="37"/>
      <c r="C34" s="9" t="s">
        <v>21</v>
      </c>
      <c r="D34" s="9" t="s">
        <v>25</v>
      </c>
      <c r="E34" s="9" t="s">
        <v>68</v>
      </c>
      <c r="F34" s="9" t="s">
        <v>28</v>
      </c>
      <c r="G34" s="16">
        <v>150</v>
      </c>
      <c r="H34" s="16"/>
      <c r="I34" s="10">
        <f t="shared" si="0"/>
        <v>0</v>
      </c>
    </row>
    <row r="35" spans="1:9" x14ac:dyDescent="0.2">
      <c r="A35" s="41"/>
      <c r="B35" s="36"/>
      <c r="C35" s="9" t="s">
        <v>21</v>
      </c>
      <c r="D35" s="9" t="s">
        <v>25</v>
      </c>
      <c r="E35" s="9" t="s">
        <v>69</v>
      </c>
      <c r="F35" s="9" t="s">
        <v>28</v>
      </c>
      <c r="G35" s="16">
        <v>624</v>
      </c>
      <c r="H35" s="16">
        <v>104</v>
      </c>
      <c r="I35" s="10">
        <f t="shared" si="0"/>
        <v>0.16666666666666666</v>
      </c>
    </row>
    <row r="36" spans="1:9" x14ac:dyDescent="0.2">
      <c r="A36" s="42" t="s">
        <v>104</v>
      </c>
      <c r="B36" s="35" t="s">
        <v>43</v>
      </c>
      <c r="C36" s="9" t="s">
        <v>21</v>
      </c>
      <c r="D36" s="9" t="s">
        <v>34</v>
      </c>
      <c r="E36" s="9" t="s">
        <v>70</v>
      </c>
      <c r="F36" s="9" t="s">
        <v>28</v>
      </c>
      <c r="G36" s="16">
        <v>633</v>
      </c>
      <c r="H36" s="16"/>
      <c r="I36" s="10">
        <f t="shared" si="0"/>
        <v>0</v>
      </c>
    </row>
    <row r="37" spans="1:9" x14ac:dyDescent="0.2">
      <c r="A37" s="42"/>
      <c r="B37" s="37"/>
      <c r="C37" s="9" t="s">
        <v>21</v>
      </c>
      <c r="D37" s="9" t="s">
        <v>25</v>
      </c>
      <c r="E37" s="9" t="s">
        <v>70</v>
      </c>
      <c r="F37" s="9" t="s">
        <v>28</v>
      </c>
      <c r="G37" s="16">
        <v>1385</v>
      </c>
      <c r="H37" s="16">
        <v>110.7</v>
      </c>
      <c r="I37" s="10">
        <f t="shared" si="0"/>
        <v>7.9927797833935027E-2</v>
      </c>
    </row>
    <row r="38" spans="1:9" x14ac:dyDescent="0.2">
      <c r="A38" s="42"/>
      <c r="B38" s="37"/>
      <c r="C38" s="9" t="s">
        <v>21</v>
      </c>
      <c r="D38" s="9" t="s">
        <v>25</v>
      </c>
      <c r="E38" s="9" t="s">
        <v>71</v>
      </c>
      <c r="F38" s="9" t="s">
        <v>28</v>
      </c>
      <c r="G38" s="16">
        <v>2751</v>
      </c>
      <c r="H38" s="16"/>
      <c r="I38" s="10">
        <f t="shared" si="0"/>
        <v>0</v>
      </c>
    </row>
    <row r="39" spans="1:9" x14ac:dyDescent="0.2">
      <c r="A39" s="42"/>
      <c r="B39" s="37"/>
      <c r="C39" s="9" t="s">
        <v>21</v>
      </c>
      <c r="D39" s="9" t="s">
        <v>25</v>
      </c>
      <c r="E39" s="9" t="s">
        <v>71</v>
      </c>
      <c r="F39" s="9" t="s">
        <v>30</v>
      </c>
      <c r="G39" s="16">
        <v>2036.2</v>
      </c>
      <c r="H39" s="16"/>
      <c r="I39" s="10">
        <f t="shared" si="0"/>
        <v>0</v>
      </c>
    </row>
    <row r="40" spans="1:9" x14ac:dyDescent="0.2">
      <c r="A40" s="42"/>
      <c r="B40" s="36"/>
      <c r="C40" s="9" t="s">
        <v>21</v>
      </c>
      <c r="D40" s="9" t="s">
        <v>25</v>
      </c>
      <c r="E40" s="9" t="s">
        <v>72</v>
      </c>
      <c r="F40" s="9" t="s">
        <v>28</v>
      </c>
      <c r="G40" s="16">
        <v>62499</v>
      </c>
      <c r="H40" s="16"/>
      <c r="I40" s="10">
        <f t="shared" si="0"/>
        <v>0</v>
      </c>
    </row>
    <row r="41" spans="1:9" x14ac:dyDescent="0.2">
      <c r="A41" s="39" t="s">
        <v>105</v>
      </c>
      <c r="B41" s="35" t="s">
        <v>73</v>
      </c>
      <c r="C41" s="9" t="s">
        <v>21</v>
      </c>
      <c r="D41" s="9" t="s">
        <v>22</v>
      </c>
      <c r="E41" s="9" t="s">
        <v>74</v>
      </c>
      <c r="F41" s="9" t="s">
        <v>29</v>
      </c>
      <c r="G41" s="16">
        <v>2689</v>
      </c>
      <c r="H41" s="16">
        <v>388.2</v>
      </c>
      <c r="I41" s="10">
        <f t="shared" si="0"/>
        <v>0.14436593529193009</v>
      </c>
    </row>
    <row r="42" spans="1:9" x14ac:dyDescent="0.2">
      <c r="A42" s="40"/>
      <c r="B42" s="37"/>
      <c r="C42" s="9" t="s">
        <v>21</v>
      </c>
      <c r="D42" s="9" t="s">
        <v>22</v>
      </c>
      <c r="E42" s="9" t="s">
        <v>75</v>
      </c>
      <c r="F42" s="9" t="s">
        <v>29</v>
      </c>
      <c r="G42" s="16">
        <f>2207+15465</f>
        <v>17672</v>
      </c>
      <c r="H42" s="16">
        <v>1313.3</v>
      </c>
      <c r="I42" s="10">
        <f t="shared" si="0"/>
        <v>7.4315301041195103E-2</v>
      </c>
    </row>
    <row r="43" spans="1:9" x14ac:dyDescent="0.2">
      <c r="A43" s="40"/>
      <c r="B43" s="37"/>
      <c r="C43" s="9" t="s">
        <v>21</v>
      </c>
      <c r="D43" s="9" t="s">
        <v>22</v>
      </c>
      <c r="E43" s="9" t="s">
        <v>76</v>
      </c>
      <c r="F43" s="9" t="s">
        <v>29</v>
      </c>
      <c r="G43" s="16">
        <f>18070</f>
        <v>18070</v>
      </c>
      <c r="H43" s="16">
        <v>3015.7</v>
      </c>
      <c r="I43" s="10">
        <f t="shared" si="0"/>
        <v>0.16688987271721084</v>
      </c>
    </row>
    <row r="44" spans="1:9" x14ac:dyDescent="0.2">
      <c r="A44" s="40"/>
      <c r="B44" s="37"/>
      <c r="C44" s="9" t="s">
        <v>21</v>
      </c>
      <c r="D44" s="9" t="s">
        <v>22</v>
      </c>
      <c r="E44" s="9" t="s">
        <v>76</v>
      </c>
      <c r="F44" s="9" t="s">
        <v>28</v>
      </c>
      <c r="G44" s="16">
        <v>4593</v>
      </c>
      <c r="H44" s="16">
        <v>445.9</v>
      </c>
      <c r="I44" s="10">
        <f t="shared" si="0"/>
        <v>9.7082516873503152E-2</v>
      </c>
    </row>
    <row r="45" spans="1:9" x14ac:dyDescent="0.2">
      <c r="A45" s="40"/>
      <c r="B45" s="37"/>
      <c r="C45" s="9" t="s">
        <v>21</v>
      </c>
      <c r="D45" s="9" t="s">
        <v>22</v>
      </c>
      <c r="E45" s="9" t="s">
        <v>76</v>
      </c>
      <c r="F45" s="9" t="s">
        <v>27</v>
      </c>
      <c r="G45" s="16">
        <v>270</v>
      </c>
      <c r="H45" s="16">
        <v>7.6</v>
      </c>
      <c r="I45" s="10">
        <f t="shared" si="0"/>
        <v>2.8148148148148148E-2</v>
      </c>
    </row>
    <row r="46" spans="1:9" x14ac:dyDescent="0.2">
      <c r="A46" s="40"/>
      <c r="B46" s="37"/>
      <c r="C46" s="9" t="s">
        <v>21</v>
      </c>
      <c r="D46" s="9" t="s">
        <v>34</v>
      </c>
      <c r="E46" s="9" t="s">
        <v>77</v>
      </c>
      <c r="F46" s="9" t="s">
        <v>28</v>
      </c>
      <c r="G46" s="16">
        <v>25457.200000000001</v>
      </c>
      <c r="H46" s="16">
        <v>4214.5</v>
      </c>
      <c r="I46" s="10">
        <f t="shared" si="0"/>
        <v>0.16555237810914003</v>
      </c>
    </row>
    <row r="47" spans="1:9" x14ac:dyDescent="0.2">
      <c r="A47" s="40"/>
      <c r="B47" s="37"/>
      <c r="C47" s="9" t="s">
        <v>21</v>
      </c>
      <c r="D47" s="9" t="s">
        <v>34</v>
      </c>
      <c r="E47" s="9" t="s">
        <v>77</v>
      </c>
      <c r="F47" s="9" t="s">
        <v>27</v>
      </c>
      <c r="G47" s="16">
        <v>755</v>
      </c>
      <c r="H47" s="16">
        <v>84.6</v>
      </c>
      <c r="I47" s="10">
        <f t="shared" si="0"/>
        <v>0.11205298013245032</v>
      </c>
    </row>
    <row r="48" spans="1:9" x14ac:dyDescent="0.2">
      <c r="A48" s="40"/>
      <c r="B48" s="37"/>
      <c r="C48" s="9" t="s">
        <v>21</v>
      </c>
      <c r="D48" s="9" t="s">
        <v>34</v>
      </c>
      <c r="E48" s="9" t="s">
        <v>78</v>
      </c>
      <c r="F48" s="9" t="s">
        <v>29</v>
      </c>
      <c r="G48" s="16">
        <v>172822.5</v>
      </c>
      <c r="H48" s="16">
        <v>19922.5</v>
      </c>
      <c r="I48" s="10">
        <f t="shared" si="0"/>
        <v>0.1152772353136889</v>
      </c>
    </row>
    <row r="49" spans="1:9" x14ac:dyDescent="0.2">
      <c r="A49" s="40"/>
      <c r="B49" s="37"/>
      <c r="C49" s="9" t="s">
        <v>21</v>
      </c>
      <c r="D49" s="9" t="s">
        <v>34</v>
      </c>
      <c r="E49" s="9" t="s">
        <v>78</v>
      </c>
      <c r="F49" s="9" t="s">
        <v>28</v>
      </c>
      <c r="G49" s="16">
        <v>1391</v>
      </c>
      <c r="H49" s="16"/>
      <c r="I49" s="10">
        <f t="shared" si="0"/>
        <v>0</v>
      </c>
    </row>
    <row r="50" spans="1:9" x14ac:dyDescent="0.2">
      <c r="A50" s="40"/>
      <c r="B50" s="37"/>
      <c r="C50" s="9" t="s">
        <v>21</v>
      </c>
      <c r="D50" s="9" t="s">
        <v>34</v>
      </c>
      <c r="E50" s="9" t="s">
        <v>78</v>
      </c>
      <c r="F50" s="9" t="s">
        <v>30</v>
      </c>
      <c r="G50" s="16">
        <v>16177</v>
      </c>
      <c r="H50" s="16">
        <v>1723.7</v>
      </c>
      <c r="I50" s="10">
        <f t="shared" si="0"/>
        <v>0.10655251282685294</v>
      </c>
    </row>
    <row r="51" spans="1:9" x14ac:dyDescent="0.2">
      <c r="A51" s="40"/>
      <c r="B51" s="37"/>
      <c r="C51" s="9" t="s">
        <v>21</v>
      </c>
      <c r="D51" s="9" t="s">
        <v>25</v>
      </c>
      <c r="E51" s="9" t="s">
        <v>79</v>
      </c>
      <c r="F51" s="9" t="s">
        <v>29</v>
      </c>
      <c r="G51" s="16">
        <v>22</v>
      </c>
      <c r="H51" s="16"/>
      <c r="I51" s="10">
        <f t="shared" si="0"/>
        <v>0</v>
      </c>
    </row>
    <row r="52" spans="1:9" x14ac:dyDescent="0.2">
      <c r="A52" s="40"/>
      <c r="B52" s="37"/>
      <c r="C52" s="9" t="s">
        <v>21</v>
      </c>
      <c r="D52" s="9" t="s">
        <v>25</v>
      </c>
      <c r="E52" s="9" t="s">
        <v>79</v>
      </c>
      <c r="F52" s="9" t="s">
        <v>28</v>
      </c>
      <c r="G52" s="16">
        <v>48073.599999999999</v>
      </c>
      <c r="H52" s="16">
        <v>8440.5</v>
      </c>
      <c r="I52" s="10">
        <f t="shared" si="0"/>
        <v>0.17557453571190842</v>
      </c>
    </row>
    <row r="53" spans="1:9" x14ac:dyDescent="0.2">
      <c r="A53" s="40"/>
      <c r="B53" s="37"/>
      <c r="C53" s="9" t="s">
        <v>21</v>
      </c>
      <c r="D53" s="9" t="s">
        <v>25</v>
      </c>
      <c r="E53" s="9" t="s">
        <v>79</v>
      </c>
      <c r="F53" s="9" t="s">
        <v>27</v>
      </c>
      <c r="G53" s="16">
        <v>1345</v>
      </c>
      <c r="H53" s="16">
        <v>273.5</v>
      </c>
      <c r="I53" s="10">
        <f t="shared" si="0"/>
        <v>0.20334572490706321</v>
      </c>
    </row>
    <row r="54" spans="1:9" x14ac:dyDescent="0.2">
      <c r="A54" s="40"/>
      <c r="B54" s="37"/>
      <c r="C54" s="9" t="s">
        <v>21</v>
      </c>
      <c r="D54" s="9" t="s">
        <v>25</v>
      </c>
      <c r="E54" s="9" t="s">
        <v>80</v>
      </c>
      <c r="F54" s="9" t="s">
        <v>30</v>
      </c>
      <c r="G54" s="16">
        <v>6723.3</v>
      </c>
      <c r="H54" s="16">
        <v>985.2</v>
      </c>
      <c r="I54" s="10">
        <f>H54/G54</f>
        <v>0.14653518361518897</v>
      </c>
    </row>
    <row r="55" spans="1:9" x14ac:dyDescent="0.2">
      <c r="A55" s="40"/>
      <c r="B55" s="37"/>
      <c r="C55" s="9" t="s">
        <v>21</v>
      </c>
      <c r="D55" s="9" t="s">
        <v>25</v>
      </c>
      <c r="E55" s="9" t="s">
        <v>82</v>
      </c>
      <c r="F55" s="9" t="s">
        <v>29</v>
      </c>
      <c r="G55" s="16">
        <v>384775.4</v>
      </c>
      <c r="H55" s="16">
        <v>49356</v>
      </c>
      <c r="I55" s="10">
        <f t="shared" ref="I55:I74" si="2">H55/G55</f>
        <v>0.12827223361992476</v>
      </c>
    </row>
    <row r="56" spans="1:9" x14ac:dyDescent="0.2">
      <c r="A56" s="40"/>
      <c r="B56" s="37"/>
      <c r="C56" s="9" t="s">
        <v>21</v>
      </c>
      <c r="D56" s="9" t="s">
        <v>25</v>
      </c>
      <c r="E56" s="9" t="s">
        <v>82</v>
      </c>
      <c r="F56" s="9" t="s">
        <v>28</v>
      </c>
      <c r="G56" s="16">
        <v>7431.9</v>
      </c>
      <c r="H56" s="16">
        <v>453.5</v>
      </c>
      <c r="I56" s="10">
        <f t="shared" si="2"/>
        <v>6.1020734939921155E-2</v>
      </c>
    </row>
    <row r="57" spans="1:9" x14ac:dyDescent="0.2">
      <c r="A57" s="40"/>
      <c r="B57" s="37"/>
      <c r="C57" s="9" t="s">
        <v>21</v>
      </c>
      <c r="D57" s="9" t="s">
        <v>25</v>
      </c>
      <c r="E57" s="9" t="s">
        <v>82</v>
      </c>
      <c r="F57" s="9" t="s">
        <v>30</v>
      </c>
      <c r="G57" s="16">
        <v>73311</v>
      </c>
      <c r="H57" s="16">
        <v>6813.4</v>
      </c>
      <c r="I57" s="10">
        <f t="shared" si="2"/>
        <v>9.2938303938017483E-2</v>
      </c>
    </row>
    <row r="58" spans="1:9" x14ac:dyDescent="0.2">
      <c r="A58" s="40"/>
      <c r="B58" s="37"/>
      <c r="C58" s="9" t="s">
        <v>21</v>
      </c>
      <c r="D58" s="9" t="s">
        <v>83</v>
      </c>
      <c r="E58" s="9" t="s">
        <v>84</v>
      </c>
      <c r="F58" s="9" t="s">
        <v>28</v>
      </c>
      <c r="G58" s="16">
        <v>29832.400000000001</v>
      </c>
      <c r="H58" s="16">
        <v>4012</v>
      </c>
      <c r="I58" s="10">
        <f t="shared" si="2"/>
        <v>0.13448465426851341</v>
      </c>
    </row>
    <row r="59" spans="1:9" x14ac:dyDescent="0.2">
      <c r="A59" s="40"/>
      <c r="B59" s="37"/>
      <c r="C59" s="9" t="s">
        <v>21</v>
      </c>
      <c r="D59" s="9" t="s">
        <v>83</v>
      </c>
      <c r="E59" s="9" t="s">
        <v>84</v>
      </c>
      <c r="F59" s="9" t="s">
        <v>30</v>
      </c>
      <c r="G59" s="16">
        <v>4460</v>
      </c>
      <c r="H59" s="16">
        <v>481.2</v>
      </c>
      <c r="I59" s="10">
        <f t="shared" si="2"/>
        <v>0.10789237668161435</v>
      </c>
    </row>
    <row r="60" spans="1:9" x14ac:dyDescent="0.2">
      <c r="A60" s="40"/>
      <c r="B60" s="37"/>
      <c r="C60" s="9" t="s">
        <v>21</v>
      </c>
      <c r="D60" s="9" t="s">
        <v>83</v>
      </c>
      <c r="E60" s="9" t="s">
        <v>85</v>
      </c>
      <c r="F60" s="9" t="s">
        <v>28</v>
      </c>
      <c r="G60" s="16">
        <v>657.5</v>
      </c>
      <c r="H60" s="16">
        <v>552.70000000000005</v>
      </c>
      <c r="I60" s="10">
        <f t="shared" si="2"/>
        <v>0.84060836501901148</v>
      </c>
    </row>
    <row r="61" spans="1:9" x14ac:dyDescent="0.2">
      <c r="A61" s="40"/>
      <c r="B61" s="37"/>
      <c r="C61" s="9" t="s">
        <v>21</v>
      </c>
      <c r="D61" s="9" t="s">
        <v>25</v>
      </c>
      <c r="E61" s="9" t="s">
        <v>86</v>
      </c>
      <c r="F61" s="9" t="s">
        <v>28</v>
      </c>
      <c r="G61" s="16">
        <v>928.6</v>
      </c>
      <c r="H61" s="16"/>
      <c r="I61" s="10">
        <f t="shared" si="2"/>
        <v>0</v>
      </c>
    </row>
    <row r="62" spans="1:9" x14ac:dyDescent="0.2">
      <c r="A62" s="40"/>
      <c r="B62" s="37"/>
      <c r="C62" s="9" t="s">
        <v>21</v>
      </c>
      <c r="D62" s="9" t="s">
        <v>25</v>
      </c>
      <c r="E62" s="9" t="s">
        <v>86</v>
      </c>
      <c r="F62" s="9" t="s">
        <v>30</v>
      </c>
      <c r="G62" s="16">
        <v>29</v>
      </c>
      <c r="H62" s="16"/>
      <c r="I62" s="10">
        <f t="shared" si="2"/>
        <v>0</v>
      </c>
    </row>
    <row r="63" spans="1:9" x14ac:dyDescent="0.2">
      <c r="A63" s="40"/>
      <c r="B63" s="37"/>
      <c r="C63" s="9" t="s">
        <v>21</v>
      </c>
      <c r="D63" s="9" t="s">
        <v>25</v>
      </c>
      <c r="E63" s="9" t="s">
        <v>81</v>
      </c>
      <c r="F63" s="9" t="s">
        <v>28</v>
      </c>
      <c r="G63" s="16">
        <v>9985.4</v>
      </c>
      <c r="H63" s="16"/>
      <c r="I63" s="10">
        <f t="shared" si="2"/>
        <v>0</v>
      </c>
    </row>
    <row r="64" spans="1:9" x14ac:dyDescent="0.2">
      <c r="A64" s="40"/>
      <c r="B64" s="37"/>
      <c r="C64" s="9" t="s">
        <v>21</v>
      </c>
      <c r="D64" s="9" t="s">
        <v>25</v>
      </c>
      <c r="E64" s="9" t="s">
        <v>81</v>
      </c>
      <c r="F64" s="9" t="s">
        <v>30</v>
      </c>
      <c r="G64" s="16">
        <v>2136</v>
      </c>
      <c r="H64" s="16"/>
      <c r="I64" s="10">
        <f t="shared" si="2"/>
        <v>0</v>
      </c>
    </row>
    <row r="65" spans="1:9" x14ac:dyDescent="0.2">
      <c r="A65" s="40"/>
      <c r="B65" s="37"/>
      <c r="C65" s="9" t="s">
        <v>21</v>
      </c>
      <c r="D65" s="9" t="s">
        <v>25</v>
      </c>
      <c r="E65" s="9" t="s">
        <v>87</v>
      </c>
      <c r="F65" s="9" t="s">
        <v>28</v>
      </c>
      <c r="G65" s="16">
        <v>2015</v>
      </c>
      <c r="H65" s="16"/>
      <c r="I65" s="10">
        <f t="shared" si="2"/>
        <v>0</v>
      </c>
    </row>
    <row r="66" spans="1:9" x14ac:dyDescent="0.2">
      <c r="A66" s="40"/>
      <c r="B66" s="37"/>
      <c r="C66" s="9" t="s">
        <v>21</v>
      </c>
      <c r="D66" s="9" t="s">
        <v>25</v>
      </c>
      <c r="E66" s="9" t="s">
        <v>87</v>
      </c>
      <c r="F66" s="9" t="s">
        <v>30</v>
      </c>
      <c r="G66" s="16">
        <v>211.8</v>
      </c>
      <c r="H66" s="16"/>
      <c r="I66" s="10">
        <f t="shared" si="2"/>
        <v>0</v>
      </c>
    </row>
    <row r="67" spans="1:9" x14ac:dyDescent="0.2">
      <c r="A67" s="40"/>
      <c r="B67" s="37"/>
      <c r="C67" s="9" t="s">
        <v>21</v>
      </c>
      <c r="D67" s="9" t="s">
        <v>36</v>
      </c>
      <c r="E67" s="9" t="s">
        <v>88</v>
      </c>
      <c r="F67" s="9" t="s">
        <v>29</v>
      </c>
      <c r="G67" s="16">
        <v>21374</v>
      </c>
      <c r="H67" s="16">
        <v>3204.9</v>
      </c>
      <c r="I67" s="10">
        <f t="shared" si="2"/>
        <v>0.14994385702255078</v>
      </c>
    </row>
    <row r="68" spans="1:9" x14ac:dyDescent="0.2">
      <c r="A68" s="40"/>
      <c r="B68" s="37"/>
      <c r="C68" s="9" t="s">
        <v>21</v>
      </c>
      <c r="D68" s="9" t="s">
        <v>36</v>
      </c>
      <c r="E68" s="9" t="s">
        <v>88</v>
      </c>
      <c r="F68" s="9" t="s">
        <v>28</v>
      </c>
      <c r="G68" s="16">
        <v>4431.3</v>
      </c>
      <c r="H68" s="16">
        <v>809.2</v>
      </c>
      <c r="I68" s="10">
        <f t="shared" si="2"/>
        <v>0.18261006927989529</v>
      </c>
    </row>
    <row r="69" spans="1:9" x14ac:dyDescent="0.2">
      <c r="A69" s="40"/>
      <c r="B69" s="37"/>
      <c r="C69" s="9" t="s">
        <v>21</v>
      </c>
      <c r="D69" s="9" t="s">
        <v>36</v>
      </c>
      <c r="E69" s="9" t="s">
        <v>88</v>
      </c>
      <c r="F69" s="9" t="s">
        <v>27</v>
      </c>
      <c r="G69" s="16">
        <v>233</v>
      </c>
      <c r="H69" s="16">
        <v>109</v>
      </c>
      <c r="I69" s="10">
        <f t="shared" si="2"/>
        <v>0.46781115879828328</v>
      </c>
    </row>
    <row r="70" spans="1:9" x14ac:dyDescent="0.2">
      <c r="A70" s="40"/>
      <c r="B70" s="37"/>
      <c r="C70" s="9" t="s">
        <v>21</v>
      </c>
      <c r="D70" s="9" t="s">
        <v>36</v>
      </c>
      <c r="E70" s="9" t="s">
        <v>89</v>
      </c>
      <c r="F70" s="9" t="s">
        <v>29</v>
      </c>
      <c r="G70" s="16">
        <v>18639</v>
      </c>
      <c r="H70" s="16">
        <v>1459.7</v>
      </c>
      <c r="I70" s="10">
        <f t="shared" si="2"/>
        <v>7.831428724716992E-2</v>
      </c>
    </row>
    <row r="71" spans="1:9" x14ac:dyDescent="0.2">
      <c r="A71" s="40"/>
      <c r="B71" s="37"/>
      <c r="C71" s="9" t="s">
        <v>21</v>
      </c>
      <c r="D71" s="9" t="s">
        <v>20</v>
      </c>
      <c r="E71" s="9" t="s">
        <v>90</v>
      </c>
      <c r="F71" s="9" t="s">
        <v>29</v>
      </c>
      <c r="G71" s="16">
        <v>922</v>
      </c>
      <c r="H71" s="16">
        <v>170.6</v>
      </c>
      <c r="I71" s="10">
        <f t="shared" si="2"/>
        <v>0.18503253796095445</v>
      </c>
    </row>
    <row r="72" spans="1:9" x14ac:dyDescent="0.2">
      <c r="A72" s="40"/>
      <c r="B72" s="37"/>
      <c r="C72" s="9" t="s">
        <v>21</v>
      </c>
      <c r="D72" s="9" t="s">
        <v>20</v>
      </c>
      <c r="E72" s="9" t="s">
        <v>90</v>
      </c>
      <c r="F72" s="9" t="s">
        <v>28</v>
      </c>
      <c r="G72" s="16">
        <v>1206</v>
      </c>
      <c r="H72" s="16">
        <v>47.2</v>
      </c>
      <c r="I72" s="10">
        <f t="shared" si="2"/>
        <v>3.9137645107794362E-2</v>
      </c>
    </row>
    <row r="73" spans="1:9" x14ac:dyDescent="0.2">
      <c r="A73" s="40"/>
      <c r="B73" s="37"/>
      <c r="C73" s="9" t="s">
        <v>21</v>
      </c>
      <c r="D73" s="9" t="s">
        <v>20</v>
      </c>
      <c r="E73" s="9" t="s">
        <v>90</v>
      </c>
      <c r="F73" s="9" t="s">
        <v>27</v>
      </c>
      <c r="G73" s="16">
        <v>10</v>
      </c>
      <c r="H73" s="16"/>
      <c r="I73" s="10">
        <f t="shared" si="2"/>
        <v>0</v>
      </c>
    </row>
    <row r="74" spans="1:9" x14ac:dyDescent="0.2">
      <c r="A74" s="41"/>
      <c r="B74" s="36"/>
      <c r="C74" s="9" t="s">
        <v>21</v>
      </c>
      <c r="D74" s="9" t="s">
        <v>20</v>
      </c>
      <c r="E74" s="9" t="s">
        <v>91</v>
      </c>
      <c r="F74" s="9" t="s">
        <v>29</v>
      </c>
      <c r="G74" s="16">
        <v>806</v>
      </c>
      <c r="H74" s="16">
        <v>90.8</v>
      </c>
      <c r="I74" s="10">
        <f t="shared" si="2"/>
        <v>0.11265508684863523</v>
      </c>
    </row>
    <row r="75" spans="1:9" ht="21" x14ac:dyDescent="0.2">
      <c r="A75" s="23" t="s">
        <v>106</v>
      </c>
      <c r="B75" s="15" t="s">
        <v>108</v>
      </c>
      <c r="C75" s="19"/>
      <c r="D75" s="19"/>
      <c r="E75" s="19" t="s">
        <v>185</v>
      </c>
      <c r="F75" s="19"/>
      <c r="G75" s="17">
        <f>SUM(G76:G81)</f>
        <v>194872.5</v>
      </c>
      <c r="H75" s="17">
        <f>SUM(H76:H81)</f>
        <v>28009</v>
      </c>
      <c r="I75" s="8">
        <f t="shared" si="0"/>
        <v>0.14372987466163772</v>
      </c>
    </row>
    <row r="76" spans="1:9" x14ac:dyDescent="0.2">
      <c r="A76" s="39" t="s">
        <v>110</v>
      </c>
      <c r="B76" s="35" t="s">
        <v>111</v>
      </c>
      <c r="C76" s="9" t="s">
        <v>109</v>
      </c>
      <c r="D76" s="9" t="s">
        <v>112</v>
      </c>
      <c r="E76" s="9" t="s">
        <v>113</v>
      </c>
      <c r="F76" s="9" t="s">
        <v>29</v>
      </c>
      <c r="G76" s="16">
        <v>15569.5</v>
      </c>
      <c r="H76" s="16">
        <v>1907.2</v>
      </c>
      <c r="I76" s="8">
        <f t="shared" si="0"/>
        <v>0.12249590545618036</v>
      </c>
    </row>
    <row r="77" spans="1:9" x14ac:dyDescent="0.2">
      <c r="A77" s="40"/>
      <c r="B77" s="37"/>
      <c r="C77" s="9" t="s">
        <v>109</v>
      </c>
      <c r="D77" s="9" t="s">
        <v>112</v>
      </c>
      <c r="E77" s="9" t="s">
        <v>114</v>
      </c>
      <c r="F77" s="9" t="s">
        <v>29</v>
      </c>
      <c r="G77" s="16">
        <v>7060.5</v>
      </c>
      <c r="H77" s="16">
        <v>617</v>
      </c>
      <c r="I77" s="10">
        <f t="shared" si="0"/>
        <v>8.7387578783372277E-2</v>
      </c>
    </row>
    <row r="78" spans="1:9" x14ac:dyDescent="0.2">
      <c r="A78" s="40"/>
      <c r="B78" s="37"/>
      <c r="C78" s="9" t="s">
        <v>109</v>
      </c>
      <c r="D78" s="9" t="s">
        <v>112</v>
      </c>
      <c r="E78" s="9" t="s">
        <v>113</v>
      </c>
      <c r="F78" s="9" t="s">
        <v>28</v>
      </c>
      <c r="G78" s="16">
        <v>2395</v>
      </c>
      <c r="H78" s="16">
        <v>133.6</v>
      </c>
      <c r="I78" s="10">
        <f t="shared" si="0"/>
        <v>5.5782881002087684E-2</v>
      </c>
    </row>
    <row r="79" spans="1:9" x14ac:dyDescent="0.2">
      <c r="A79" s="40"/>
      <c r="B79" s="37"/>
      <c r="C79" s="9" t="s">
        <v>109</v>
      </c>
      <c r="D79" s="9" t="s">
        <v>115</v>
      </c>
      <c r="E79" s="9" t="s">
        <v>116</v>
      </c>
      <c r="F79" s="9" t="s">
        <v>27</v>
      </c>
      <c r="G79" s="16">
        <v>500</v>
      </c>
      <c r="H79" s="16"/>
      <c r="I79" s="10">
        <f t="shared" si="0"/>
        <v>0</v>
      </c>
    </row>
    <row r="80" spans="1:9" x14ac:dyDescent="0.2">
      <c r="A80" s="40"/>
      <c r="B80" s="37"/>
      <c r="C80" s="9" t="s">
        <v>109</v>
      </c>
      <c r="D80" s="9" t="s">
        <v>117</v>
      </c>
      <c r="E80" s="9" t="s">
        <v>118</v>
      </c>
      <c r="F80" s="9" t="s">
        <v>119</v>
      </c>
      <c r="G80" s="16">
        <v>153088.6</v>
      </c>
      <c r="H80" s="16">
        <v>25351.200000000001</v>
      </c>
      <c r="I80" s="10">
        <f t="shared" si="0"/>
        <v>0.1655982222059644</v>
      </c>
    </row>
    <row r="81" spans="1:9" x14ac:dyDescent="0.2">
      <c r="A81" s="40"/>
      <c r="B81" s="36"/>
      <c r="C81" s="9" t="s">
        <v>109</v>
      </c>
      <c r="D81" s="9" t="s">
        <v>120</v>
      </c>
      <c r="E81" s="9" t="s">
        <v>121</v>
      </c>
      <c r="F81" s="9" t="s">
        <v>119</v>
      </c>
      <c r="G81" s="16">
        <v>16258.9</v>
      </c>
      <c r="H81" s="16"/>
      <c r="I81" s="10">
        <f t="shared" si="0"/>
        <v>0</v>
      </c>
    </row>
    <row r="82" spans="1:9" x14ac:dyDescent="0.2">
      <c r="A82" s="32" t="s">
        <v>122</v>
      </c>
      <c r="B82" s="15" t="s">
        <v>123</v>
      </c>
      <c r="C82" s="19"/>
      <c r="D82" s="19"/>
      <c r="E82" s="19" t="s">
        <v>186</v>
      </c>
      <c r="F82" s="19"/>
      <c r="G82" s="17">
        <f>G83</f>
        <v>530</v>
      </c>
      <c r="H82" s="17">
        <f>H83</f>
        <v>80</v>
      </c>
      <c r="I82" s="8">
        <f t="shared" si="0"/>
        <v>0.15094339622641509</v>
      </c>
    </row>
    <row r="83" spans="1:9" ht="22.5" x14ac:dyDescent="0.2">
      <c r="A83" s="33"/>
      <c r="B83" s="28" t="s">
        <v>194</v>
      </c>
      <c r="C83" s="9" t="s">
        <v>19</v>
      </c>
      <c r="D83" s="9" t="s">
        <v>20</v>
      </c>
      <c r="E83" s="9" t="s">
        <v>124</v>
      </c>
      <c r="F83" s="9" t="s">
        <v>28</v>
      </c>
      <c r="G83" s="16">
        <v>530</v>
      </c>
      <c r="H83" s="16">
        <v>80</v>
      </c>
      <c r="I83" s="10">
        <f t="shared" si="0"/>
        <v>0.15094339622641509</v>
      </c>
    </row>
    <row r="84" spans="1:9" ht="21" x14ac:dyDescent="0.2">
      <c r="A84" s="32" t="s">
        <v>125</v>
      </c>
      <c r="B84" s="15" t="s">
        <v>126</v>
      </c>
      <c r="C84" s="19"/>
      <c r="D84" s="19"/>
      <c r="E84" s="19" t="s">
        <v>187</v>
      </c>
      <c r="F84" s="19"/>
      <c r="G84" s="17">
        <f>G85</f>
        <v>87.5</v>
      </c>
      <c r="H84" s="17">
        <f>H85</f>
        <v>0</v>
      </c>
      <c r="I84" s="8">
        <f t="shared" si="0"/>
        <v>0</v>
      </c>
    </row>
    <row r="85" spans="1:9" ht="22.5" x14ac:dyDescent="0.2">
      <c r="A85" s="33"/>
      <c r="B85" s="27" t="s">
        <v>194</v>
      </c>
      <c r="C85" s="9" t="s">
        <v>19</v>
      </c>
      <c r="D85" s="9" t="s">
        <v>44</v>
      </c>
      <c r="E85" s="9" t="s">
        <v>127</v>
      </c>
      <c r="F85" s="9" t="s">
        <v>28</v>
      </c>
      <c r="G85" s="16">
        <v>87.5</v>
      </c>
      <c r="H85" s="16"/>
      <c r="I85" s="10">
        <f t="shared" si="0"/>
        <v>0</v>
      </c>
    </row>
    <row r="86" spans="1:9" x14ac:dyDescent="0.2">
      <c r="A86" s="32" t="s">
        <v>128</v>
      </c>
      <c r="B86" s="15" t="s">
        <v>129</v>
      </c>
      <c r="C86" s="19"/>
      <c r="D86" s="19"/>
      <c r="E86" s="19" t="s">
        <v>188</v>
      </c>
      <c r="F86" s="19"/>
      <c r="G86" s="17">
        <f>G87</f>
        <v>1500</v>
      </c>
      <c r="H86" s="17">
        <f>H87</f>
        <v>0</v>
      </c>
      <c r="I86" s="8">
        <f t="shared" si="0"/>
        <v>0</v>
      </c>
    </row>
    <row r="87" spans="1:9" ht="22.5" x14ac:dyDescent="0.2">
      <c r="A87" s="33"/>
      <c r="B87" s="27" t="s">
        <v>194</v>
      </c>
      <c r="C87" s="9" t="s">
        <v>19</v>
      </c>
      <c r="D87" s="9" t="s">
        <v>26</v>
      </c>
      <c r="E87" s="9" t="s">
        <v>130</v>
      </c>
      <c r="F87" s="9" t="s">
        <v>27</v>
      </c>
      <c r="G87" s="16">
        <v>1500</v>
      </c>
      <c r="H87" s="16"/>
      <c r="I87" s="10">
        <f t="shared" si="0"/>
        <v>0</v>
      </c>
    </row>
    <row r="88" spans="1:9" ht="31.5" x14ac:dyDescent="0.2">
      <c r="A88" s="23" t="s">
        <v>131</v>
      </c>
      <c r="B88" s="15" t="s">
        <v>132</v>
      </c>
      <c r="C88" s="19"/>
      <c r="D88" s="19"/>
      <c r="E88" s="19" t="s">
        <v>189</v>
      </c>
      <c r="F88" s="19"/>
      <c r="G88" s="17">
        <f>G89</f>
        <v>29</v>
      </c>
      <c r="H88" s="17">
        <f>H89</f>
        <v>0</v>
      </c>
      <c r="I88" s="8">
        <f t="shared" si="0"/>
        <v>0</v>
      </c>
    </row>
    <row r="89" spans="1:9" ht="22.5" x14ac:dyDescent="0.2">
      <c r="A89" s="23"/>
      <c r="B89" s="27" t="s">
        <v>194</v>
      </c>
      <c r="C89" s="9" t="s">
        <v>19</v>
      </c>
      <c r="D89" s="9" t="s">
        <v>133</v>
      </c>
      <c r="E89" s="9" t="s">
        <v>134</v>
      </c>
      <c r="F89" s="9" t="s">
        <v>28</v>
      </c>
      <c r="G89" s="16">
        <v>29</v>
      </c>
      <c r="H89" s="16"/>
      <c r="I89" s="10">
        <f t="shared" si="0"/>
        <v>0</v>
      </c>
    </row>
    <row r="90" spans="1:9" ht="31.5" x14ac:dyDescent="0.2">
      <c r="A90" s="32" t="s">
        <v>135</v>
      </c>
      <c r="B90" s="15" t="s">
        <v>136</v>
      </c>
      <c r="C90" s="19"/>
      <c r="D90" s="19"/>
      <c r="E90" s="19" t="s">
        <v>190</v>
      </c>
      <c r="F90" s="19"/>
      <c r="G90" s="17">
        <f>G91</f>
        <v>200</v>
      </c>
      <c r="H90" s="17">
        <f>H91</f>
        <v>0</v>
      </c>
      <c r="I90" s="8">
        <f t="shared" si="0"/>
        <v>0</v>
      </c>
    </row>
    <row r="91" spans="1:9" ht="22.5" x14ac:dyDescent="0.2">
      <c r="A91" s="33"/>
      <c r="B91" s="27" t="s">
        <v>194</v>
      </c>
      <c r="C91" s="9" t="s">
        <v>19</v>
      </c>
      <c r="D91" s="9" t="s">
        <v>20</v>
      </c>
      <c r="E91" s="9" t="s">
        <v>137</v>
      </c>
      <c r="F91" s="9" t="s">
        <v>28</v>
      </c>
      <c r="G91" s="16">
        <v>200</v>
      </c>
      <c r="H91" s="16"/>
      <c r="I91" s="10">
        <f t="shared" si="0"/>
        <v>0</v>
      </c>
    </row>
    <row r="92" spans="1:9" ht="31.5" x14ac:dyDescent="0.2">
      <c r="A92" s="32" t="s">
        <v>138</v>
      </c>
      <c r="B92" s="15" t="s">
        <v>139</v>
      </c>
      <c r="C92" s="19"/>
      <c r="D92" s="19"/>
      <c r="E92" s="19" t="s">
        <v>191</v>
      </c>
      <c r="F92" s="19"/>
      <c r="G92" s="17">
        <f>G93</f>
        <v>693</v>
      </c>
      <c r="H92" s="17">
        <f>H93</f>
        <v>0</v>
      </c>
      <c r="I92" s="8">
        <f t="shared" si="0"/>
        <v>0</v>
      </c>
    </row>
    <row r="93" spans="1:9" ht="22.5" x14ac:dyDescent="0.2">
      <c r="A93" s="33"/>
      <c r="B93" s="27" t="s">
        <v>194</v>
      </c>
      <c r="C93" s="9" t="s">
        <v>19</v>
      </c>
      <c r="D93" s="9" t="s">
        <v>26</v>
      </c>
      <c r="E93" s="9" t="s">
        <v>140</v>
      </c>
      <c r="F93" s="9" t="s">
        <v>28</v>
      </c>
      <c r="G93" s="16">
        <v>693</v>
      </c>
      <c r="H93" s="16"/>
      <c r="I93" s="10">
        <f t="shared" si="0"/>
        <v>0</v>
      </c>
    </row>
    <row r="94" spans="1:9" ht="31.5" x14ac:dyDescent="0.2">
      <c r="A94" s="38" t="s">
        <v>141</v>
      </c>
      <c r="B94" s="15" t="s">
        <v>142</v>
      </c>
      <c r="C94" s="19"/>
      <c r="D94" s="19"/>
      <c r="E94" s="19" t="s">
        <v>183</v>
      </c>
      <c r="F94" s="19"/>
      <c r="G94" s="17">
        <f>SUM(G95:G100)</f>
        <v>6598</v>
      </c>
      <c r="H94" s="17">
        <f>SUM(H95:H100)</f>
        <v>0</v>
      </c>
      <c r="I94" s="8">
        <f t="shared" si="0"/>
        <v>0</v>
      </c>
    </row>
    <row r="95" spans="1:9" x14ac:dyDescent="0.2">
      <c r="A95" s="38"/>
      <c r="B95" s="35" t="s">
        <v>194</v>
      </c>
      <c r="C95" s="9" t="s">
        <v>19</v>
      </c>
      <c r="D95" s="9" t="s">
        <v>143</v>
      </c>
      <c r="E95" s="9" t="s">
        <v>144</v>
      </c>
      <c r="F95" s="9" t="s">
        <v>28</v>
      </c>
      <c r="G95" s="16">
        <v>600</v>
      </c>
      <c r="H95" s="16"/>
      <c r="I95" s="10">
        <f t="shared" si="0"/>
        <v>0</v>
      </c>
    </row>
    <row r="96" spans="1:9" x14ac:dyDescent="0.2">
      <c r="A96" s="38"/>
      <c r="B96" s="37"/>
      <c r="C96" s="9" t="s">
        <v>21</v>
      </c>
      <c r="D96" s="9" t="s">
        <v>34</v>
      </c>
      <c r="E96" s="9" t="s">
        <v>144</v>
      </c>
      <c r="F96" s="9" t="s">
        <v>28</v>
      </c>
      <c r="G96" s="16">
        <v>300</v>
      </c>
      <c r="H96" s="16"/>
      <c r="I96" s="10">
        <f t="shared" si="0"/>
        <v>0</v>
      </c>
    </row>
    <row r="97" spans="1:9" x14ac:dyDescent="0.2">
      <c r="A97" s="38"/>
      <c r="B97" s="37"/>
      <c r="C97" s="9" t="s">
        <v>21</v>
      </c>
      <c r="D97" s="9" t="s">
        <v>25</v>
      </c>
      <c r="E97" s="9" t="s">
        <v>144</v>
      </c>
      <c r="F97" s="9" t="s">
        <v>28</v>
      </c>
      <c r="G97" s="16">
        <v>1500</v>
      </c>
      <c r="H97" s="16"/>
      <c r="I97" s="10">
        <f t="shared" si="0"/>
        <v>0</v>
      </c>
    </row>
    <row r="98" spans="1:9" x14ac:dyDescent="0.2">
      <c r="A98" s="38"/>
      <c r="B98" s="36"/>
      <c r="C98" s="9" t="s">
        <v>21</v>
      </c>
      <c r="D98" s="9" t="s">
        <v>25</v>
      </c>
      <c r="E98" s="9" t="s">
        <v>262</v>
      </c>
      <c r="F98" s="9" t="s">
        <v>30</v>
      </c>
      <c r="G98" s="16">
        <v>600</v>
      </c>
      <c r="H98" s="16"/>
      <c r="I98" s="10">
        <f t="shared" si="0"/>
        <v>0</v>
      </c>
    </row>
    <row r="99" spans="1:9" ht="56.25" x14ac:dyDescent="0.2">
      <c r="A99" s="38"/>
      <c r="B99" s="27" t="s">
        <v>176</v>
      </c>
      <c r="C99" s="9" t="s">
        <v>21</v>
      </c>
      <c r="D99" s="9" t="s">
        <v>25</v>
      </c>
      <c r="E99" s="9" t="s">
        <v>145</v>
      </c>
      <c r="F99" s="9" t="s">
        <v>28</v>
      </c>
      <c r="G99" s="16">
        <v>2000</v>
      </c>
      <c r="H99" s="16"/>
      <c r="I99" s="10">
        <f t="shared" si="0"/>
        <v>0</v>
      </c>
    </row>
    <row r="100" spans="1:9" ht="45" x14ac:dyDescent="0.2">
      <c r="A100" s="38"/>
      <c r="B100" s="28" t="s">
        <v>177</v>
      </c>
      <c r="C100" s="9" t="s">
        <v>21</v>
      </c>
      <c r="D100" s="9" t="s">
        <v>25</v>
      </c>
      <c r="E100" s="9" t="s">
        <v>146</v>
      </c>
      <c r="F100" s="9" t="s">
        <v>28</v>
      </c>
      <c r="G100" s="16">
        <v>1598</v>
      </c>
      <c r="H100" s="16"/>
      <c r="I100" s="10">
        <f t="shared" si="0"/>
        <v>0</v>
      </c>
    </row>
    <row r="101" spans="1:9" x14ac:dyDescent="0.2">
      <c r="A101" s="32" t="s">
        <v>147</v>
      </c>
      <c r="B101" s="20" t="s">
        <v>148</v>
      </c>
      <c r="C101" s="19"/>
      <c r="D101" s="19"/>
      <c r="E101" s="19" t="s">
        <v>192</v>
      </c>
      <c r="F101" s="19"/>
      <c r="G101" s="17">
        <f>G102</f>
        <v>1914.1</v>
      </c>
      <c r="H101" s="17">
        <f>H102</f>
        <v>0</v>
      </c>
      <c r="I101" s="8">
        <f t="shared" si="0"/>
        <v>0</v>
      </c>
    </row>
    <row r="102" spans="1:9" ht="22.5" x14ac:dyDescent="0.2">
      <c r="A102" s="33"/>
      <c r="B102" s="25" t="s">
        <v>194</v>
      </c>
      <c r="C102" s="9" t="s">
        <v>19</v>
      </c>
      <c r="D102" s="9" t="s">
        <v>35</v>
      </c>
      <c r="E102" s="9" t="s">
        <v>149</v>
      </c>
      <c r="F102" s="9" t="s">
        <v>28</v>
      </c>
      <c r="G102" s="16">
        <v>1914.1</v>
      </c>
      <c r="H102" s="16"/>
      <c r="I102" s="10">
        <f t="shared" si="0"/>
        <v>0</v>
      </c>
    </row>
    <row r="103" spans="1:9" ht="39.75" customHeight="1" x14ac:dyDescent="0.2">
      <c r="A103" s="32" t="s">
        <v>150</v>
      </c>
      <c r="B103" s="20" t="s">
        <v>258</v>
      </c>
      <c r="C103" s="19"/>
      <c r="D103" s="19"/>
      <c r="E103" s="19" t="s">
        <v>182</v>
      </c>
      <c r="F103" s="19"/>
      <c r="G103" s="17">
        <f>SUM(G104:G109)</f>
        <v>98352.599999999991</v>
      </c>
      <c r="H103" s="17">
        <f>SUM(H104:H109)</f>
        <v>0</v>
      </c>
      <c r="I103" s="8">
        <f t="shared" si="0"/>
        <v>0</v>
      </c>
    </row>
    <row r="104" spans="1:9" ht="33.75" x14ac:dyDescent="0.2">
      <c r="A104" s="34"/>
      <c r="B104" s="25" t="s">
        <v>154</v>
      </c>
      <c r="C104" s="9" t="s">
        <v>19</v>
      </c>
      <c r="D104" s="9" t="s">
        <v>34</v>
      </c>
      <c r="E104" s="9" t="s">
        <v>151</v>
      </c>
      <c r="F104" s="9" t="s">
        <v>152</v>
      </c>
      <c r="G104" s="16">
        <v>77450.899999999994</v>
      </c>
      <c r="H104" s="17"/>
      <c r="I104" s="8"/>
    </row>
    <row r="105" spans="1:9" ht="33.75" x14ac:dyDescent="0.2">
      <c r="A105" s="34"/>
      <c r="B105" s="25" t="s">
        <v>153</v>
      </c>
      <c r="C105" s="9" t="s">
        <v>19</v>
      </c>
      <c r="D105" s="9" t="s">
        <v>34</v>
      </c>
      <c r="E105" s="9" t="s">
        <v>151</v>
      </c>
      <c r="F105" s="9" t="s">
        <v>152</v>
      </c>
      <c r="G105" s="16">
        <v>433.7</v>
      </c>
      <c r="H105" s="16"/>
      <c r="I105" s="10">
        <f t="shared" si="0"/>
        <v>0</v>
      </c>
    </row>
    <row r="106" spans="1:9" x14ac:dyDescent="0.2">
      <c r="A106" s="34"/>
      <c r="B106" s="35" t="s">
        <v>175</v>
      </c>
      <c r="C106" s="9" t="s">
        <v>19</v>
      </c>
      <c r="D106" s="9" t="s">
        <v>155</v>
      </c>
      <c r="E106" s="9" t="s">
        <v>156</v>
      </c>
      <c r="F106" s="9" t="s">
        <v>28</v>
      </c>
      <c r="G106" s="16">
        <v>2340</v>
      </c>
      <c r="H106" s="16"/>
      <c r="I106" s="10">
        <f t="shared" si="0"/>
        <v>0</v>
      </c>
    </row>
    <row r="107" spans="1:9" x14ac:dyDescent="0.2">
      <c r="A107" s="34"/>
      <c r="B107" s="37"/>
      <c r="C107" s="9" t="s">
        <v>19</v>
      </c>
      <c r="D107" s="9" t="s">
        <v>34</v>
      </c>
      <c r="E107" s="9" t="s">
        <v>156</v>
      </c>
      <c r="F107" s="9" t="s">
        <v>28</v>
      </c>
      <c r="G107" s="16">
        <v>10478</v>
      </c>
      <c r="H107" s="16"/>
      <c r="I107" s="10">
        <f t="shared" si="0"/>
        <v>0</v>
      </c>
    </row>
    <row r="108" spans="1:9" x14ac:dyDescent="0.2">
      <c r="A108" s="34"/>
      <c r="B108" s="37"/>
      <c r="C108" s="9" t="s">
        <v>19</v>
      </c>
      <c r="D108" s="9" t="s">
        <v>25</v>
      </c>
      <c r="E108" s="9" t="s">
        <v>156</v>
      </c>
      <c r="F108" s="9" t="s">
        <v>28</v>
      </c>
      <c r="G108" s="16">
        <v>4650</v>
      </c>
      <c r="H108" s="16"/>
      <c r="I108" s="10">
        <f t="shared" si="0"/>
        <v>0</v>
      </c>
    </row>
    <row r="109" spans="1:9" x14ac:dyDescent="0.2">
      <c r="A109" s="33"/>
      <c r="B109" s="36"/>
      <c r="C109" s="9" t="s">
        <v>19</v>
      </c>
      <c r="D109" s="9" t="s">
        <v>157</v>
      </c>
      <c r="E109" s="9" t="s">
        <v>156</v>
      </c>
      <c r="F109" s="9" t="s">
        <v>28</v>
      </c>
      <c r="G109" s="16">
        <v>3000</v>
      </c>
      <c r="H109" s="16"/>
      <c r="I109" s="10">
        <f t="shared" si="0"/>
        <v>0</v>
      </c>
    </row>
    <row r="110" spans="1:9" ht="31.5" x14ac:dyDescent="0.2">
      <c r="A110" s="32" t="s">
        <v>159</v>
      </c>
      <c r="B110" s="20" t="s">
        <v>158</v>
      </c>
      <c r="C110" s="19"/>
      <c r="D110" s="19"/>
      <c r="E110" s="19" t="s">
        <v>193</v>
      </c>
      <c r="F110" s="19"/>
      <c r="G110" s="17">
        <f>G111</f>
        <v>538</v>
      </c>
      <c r="H110" s="17">
        <f>H111</f>
        <v>108</v>
      </c>
      <c r="I110" s="8">
        <f t="shared" si="0"/>
        <v>0.20074349442379183</v>
      </c>
    </row>
    <row r="111" spans="1:9" ht="22.5" x14ac:dyDescent="0.2">
      <c r="A111" s="33"/>
      <c r="B111" s="25" t="s">
        <v>194</v>
      </c>
      <c r="C111" s="9" t="s">
        <v>19</v>
      </c>
      <c r="D111" s="9" t="s">
        <v>160</v>
      </c>
      <c r="E111" s="9" t="s">
        <v>161</v>
      </c>
      <c r="F111" s="9" t="s">
        <v>28</v>
      </c>
      <c r="G111" s="16">
        <v>538</v>
      </c>
      <c r="H111" s="16">
        <v>108</v>
      </c>
      <c r="I111" s="10">
        <f t="shared" si="0"/>
        <v>0.20074349442379183</v>
      </c>
    </row>
    <row r="112" spans="1:9" ht="31.5" x14ac:dyDescent="0.2">
      <c r="A112" s="32" t="s">
        <v>162</v>
      </c>
      <c r="B112" s="20" t="s">
        <v>163</v>
      </c>
      <c r="C112" s="19"/>
      <c r="D112" s="19"/>
      <c r="E112" s="19" t="s">
        <v>181</v>
      </c>
      <c r="F112" s="19"/>
      <c r="G112" s="17">
        <f>G113</f>
        <v>400</v>
      </c>
      <c r="H112" s="17">
        <f>H113</f>
        <v>0</v>
      </c>
      <c r="I112" s="8">
        <f t="shared" si="0"/>
        <v>0</v>
      </c>
    </row>
    <row r="113" spans="1:9" x14ac:dyDescent="0.2">
      <c r="A113" s="33"/>
      <c r="B113" s="25" t="s">
        <v>218</v>
      </c>
      <c r="C113" s="9" t="s">
        <v>19</v>
      </c>
      <c r="D113" s="9" t="s">
        <v>164</v>
      </c>
      <c r="E113" s="9" t="s">
        <v>165</v>
      </c>
      <c r="F113" s="9" t="s">
        <v>166</v>
      </c>
      <c r="G113" s="16">
        <v>400</v>
      </c>
      <c r="H113" s="16"/>
      <c r="I113" s="10">
        <f t="shared" ref="I113:I186" si="3">H113/G113</f>
        <v>0</v>
      </c>
    </row>
    <row r="114" spans="1:9" ht="31.5" x14ac:dyDescent="0.2">
      <c r="A114" s="32" t="s">
        <v>167</v>
      </c>
      <c r="B114" s="20" t="s">
        <v>168</v>
      </c>
      <c r="C114" s="19"/>
      <c r="D114" s="19"/>
      <c r="E114" s="19" t="s">
        <v>180</v>
      </c>
      <c r="F114" s="19"/>
      <c r="G114" s="17">
        <f>SUM(G115:G117)</f>
        <v>34490.300000000003</v>
      </c>
      <c r="H114" s="17">
        <f>SUM(H115:H117)</f>
        <v>0</v>
      </c>
      <c r="I114" s="8">
        <f t="shared" si="3"/>
        <v>0</v>
      </c>
    </row>
    <row r="115" spans="1:9" x14ac:dyDescent="0.2">
      <c r="A115" s="34"/>
      <c r="B115" s="25" t="s">
        <v>174</v>
      </c>
      <c r="C115" s="9" t="s">
        <v>19</v>
      </c>
      <c r="D115" s="9" t="s">
        <v>170</v>
      </c>
      <c r="E115" s="9" t="s">
        <v>171</v>
      </c>
      <c r="F115" s="9" t="s">
        <v>28</v>
      </c>
      <c r="G115" s="16">
        <v>11290.9</v>
      </c>
      <c r="H115" s="16"/>
      <c r="I115" s="10">
        <f t="shared" si="3"/>
        <v>0</v>
      </c>
    </row>
    <row r="116" spans="1:9" ht="22.5" x14ac:dyDescent="0.2">
      <c r="A116" s="34"/>
      <c r="B116" s="25" t="s">
        <v>169</v>
      </c>
      <c r="C116" s="9" t="s">
        <v>19</v>
      </c>
      <c r="D116" s="9" t="s">
        <v>170</v>
      </c>
      <c r="E116" s="9" t="s">
        <v>173</v>
      </c>
      <c r="F116" s="9" t="s">
        <v>28</v>
      </c>
      <c r="G116" s="16">
        <v>23.2</v>
      </c>
      <c r="H116" s="16"/>
      <c r="I116" s="10">
        <f t="shared" si="3"/>
        <v>0</v>
      </c>
    </row>
    <row r="117" spans="1:9" ht="33.75" x14ac:dyDescent="0.2">
      <c r="A117" s="33"/>
      <c r="B117" s="25" t="s">
        <v>172</v>
      </c>
      <c r="C117" s="9" t="s">
        <v>19</v>
      </c>
      <c r="D117" s="9" t="s">
        <v>170</v>
      </c>
      <c r="E117" s="9" t="s">
        <v>173</v>
      </c>
      <c r="F117" s="9" t="s">
        <v>28</v>
      </c>
      <c r="G117" s="16">
        <v>23176.2</v>
      </c>
      <c r="H117" s="16"/>
      <c r="I117" s="10">
        <f t="shared" si="3"/>
        <v>0</v>
      </c>
    </row>
    <row r="118" spans="1:9" ht="21" x14ac:dyDescent="0.2">
      <c r="A118" s="32" t="s">
        <v>178</v>
      </c>
      <c r="B118" s="20" t="s">
        <v>179</v>
      </c>
      <c r="C118" s="9"/>
      <c r="D118" s="9"/>
      <c r="E118" s="19" t="s">
        <v>197</v>
      </c>
      <c r="F118" s="9"/>
      <c r="G118" s="17">
        <f>SUM(G119:G129)</f>
        <v>48025.799999999996</v>
      </c>
      <c r="H118" s="17">
        <f>SUM(H119:H129)</f>
        <v>4258.3999999999996</v>
      </c>
      <c r="I118" s="8">
        <f t="shared" si="3"/>
        <v>8.8669007075363654E-2</v>
      </c>
    </row>
    <row r="119" spans="1:9" x14ac:dyDescent="0.2">
      <c r="A119" s="34"/>
      <c r="B119" s="35" t="s">
        <v>195</v>
      </c>
      <c r="C119" s="9" t="s">
        <v>19</v>
      </c>
      <c r="D119" s="9" t="s">
        <v>36</v>
      </c>
      <c r="E119" s="9" t="s">
        <v>196</v>
      </c>
      <c r="F119" s="9" t="s">
        <v>29</v>
      </c>
      <c r="G119" s="16">
        <v>7683</v>
      </c>
      <c r="H119" s="16">
        <v>1089.9000000000001</v>
      </c>
      <c r="I119" s="10">
        <f t="shared" si="3"/>
        <v>0.14185864896524797</v>
      </c>
    </row>
    <row r="120" spans="1:9" x14ac:dyDescent="0.2">
      <c r="A120" s="34"/>
      <c r="B120" s="37"/>
      <c r="C120" s="9" t="s">
        <v>19</v>
      </c>
      <c r="D120" s="9" t="s">
        <v>36</v>
      </c>
      <c r="E120" s="9" t="s">
        <v>198</v>
      </c>
      <c r="F120" s="9" t="s">
        <v>29</v>
      </c>
      <c r="G120" s="16">
        <v>6712</v>
      </c>
      <c r="H120" s="16">
        <v>517.9</v>
      </c>
      <c r="I120" s="10">
        <f t="shared" si="3"/>
        <v>7.7160309892729442E-2</v>
      </c>
    </row>
    <row r="121" spans="1:9" x14ac:dyDescent="0.2">
      <c r="A121" s="34"/>
      <c r="B121" s="37"/>
      <c r="C121" s="9" t="s">
        <v>19</v>
      </c>
      <c r="D121" s="9" t="s">
        <v>36</v>
      </c>
      <c r="E121" s="9" t="s">
        <v>196</v>
      </c>
      <c r="F121" s="9" t="s">
        <v>28</v>
      </c>
      <c r="G121" s="16">
        <v>637.29999999999995</v>
      </c>
      <c r="H121" s="16">
        <v>57.2</v>
      </c>
      <c r="I121" s="10">
        <f t="shared" si="3"/>
        <v>8.9753648203357933E-2</v>
      </c>
    </row>
    <row r="122" spans="1:9" x14ac:dyDescent="0.2">
      <c r="A122" s="34"/>
      <c r="B122" s="37"/>
      <c r="C122" s="9" t="s">
        <v>19</v>
      </c>
      <c r="D122" s="9" t="s">
        <v>36</v>
      </c>
      <c r="E122" s="9" t="s">
        <v>196</v>
      </c>
      <c r="F122" s="9" t="s">
        <v>27</v>
      </c>
      <c r="G122" s="16">
        <v>24.9</v>
      </c>
      <c r="H122" s="16">
        <v>9.4</v>
      </c>
      <c r="I122" s="10">
        <f t="shared" si="3"/>
        <v>0.3775100401606426</v>
      </c>
    </row>
    <row r="123" spans="1:9" x14ac:dyDescent="0.2">
      <c r="A123" s="34"/>
      <c r="B123" s="37"/>
      <c r="C123" s="9" t="s">
        <v>19</v>
      </c>
      <c r="D123" s="9" t="s">
        <v>44</v>
      </c>
      <c r="E123" s="9" t="s">
        <v>196</v>
      </c>
      <c r="F123" s="9" t="s">
        <v>28</v>
      </c>
      <c r="G123" s="16">
        <v>156</v>
      </c>
      <c r="H123" s="16">
        <v>11.5</v>
      </c>
      <c r="I123" s="10">
        <f t="shared" ref="I123" si="4">H123/G123</f>
        <v>7.371794871794872E-2</v>
      </c>
    </row>
    <row r="124" spans="1:9" x14ac:dyDescent="0.2">
      <c r="A124" s="34"/>
      <c r="B124" s="37"/>
      <c r="C124" s="9" t="s">
        <v>19</v>
      </c>
      <c r="D124" s="9" t="s">
        <v>199</v>
      </c>
      <c r="E124" s="9" t="s">
        <v>196</v>
      </c>
      <c r="F124" s="9" t="s">
        <v>29</v>
      </c>
      <c r="G124" s="16">
        <v>11656</v>
      </c>
      <c r="H124" s="16">
        <v>1455.1</v>
      </c>
      <c r="I124" s="10">
        <f t="shared" si="3"/>
        <v>0.12483699382292381</v>
      </c>
    </row>
    <row r="125" spans="1:9" x14ac:dyDescent="0.2">
      <c r="A125" s="34"/>
      <c r="B125" s="37"/>
      <c r="C125" s="9" t="s">
        <v>19</v>
      </c>
      <c r="D125" s="9" t="s">
        <v>199</v>
      </c>
      <c r="E125" s="9" t="s">
        <v>198</v>
      </c>
      <c r="F125" s="9" t="s">
        <v>29</v>
      </c>
      <c r="G125" s="16">
        <v>10007</v>
      </c>
      <c r="H125" s="16">
        <v>749.9</v>
      </c>
      <c r="I125" s="10">
        <f t="shared" si="3"/>
        <v>7.4937543719396427E-2</v>
      </c>
    </row>
    <row r="126" spans="1:9" x14ac:dyDescent="0.2">
      <c r="A126" s="34"/>
      <c r="B126" s="36"/>
      <c r="C126" s="9" t="s">
        <v>19</v>
      </c>
      <c r="D126" s="9" t="s">
        <v>199</v>
      </c>
      <c r="E126" s="9" t="s">
        <v>196</v>
      </c>
      <c r="F126" s="9" t="s">
        <v>28</v>
      </c>
      <c r="G126" s="16">
        <v>4112.1000000000004</v>
      </c>
      <c r="H126" s="16">
        <v>367.5</v>
      </c>
      <c r="I126" s="10">
        <f t="shared" si="3"/>
        <v>8.9370394688845112E-2</v>
      </c>
    </row>
    <row r="127" spans="1:9" ht="22.5" x14ac:dyDescent="0.2">
      <c r="A127" s="34"/>
      <c r="B127" s="25" t="s">
        <v>200</v>
      </c>
      <c r="C127" s="9" t="s">
        <v>19</v>
      </c>
      <c r="D127" s="9" t="s">
        <v>199</v>
      </c>
      <c r="E127" s="9" t="s">
        <v>201</v>
      </c>
      <c r="F127" s="9" t="s">
        <v>28</v>
      </c>
      <c r="G127" s="16">
        <v>37.5</v>
      </c>
      <c r="H127" s="16"/>
      <c r="I127" s="10">
        <f t="shared" si="3"/>
        <v>0</v>
      </c>
    </row>
    <row r="128" spans="1:9" ht="33.75" x14ac:dyDescent="0.2">
      <c r="A128" s="34"/>
      <c r="B128" s="25" t="s">
        <v>202</v>
      </c>
      <c r="C128" s="9" t="s">
        <v>19</v>
      </c>
      <c r="D128" s="9" t="s">
        <v>199</v>
      </c>
      <c r="E128" s="9" t="s">
        <v>203</v>
      </c>
      <c r="F128" s="9" t="s">
        <v>28</v>
      </c>
      <c r="G128" s="16">
        <v>6580</v>
      </c>
      <c r="H128" s="16"/>
      <c r="I128" s="10">
        <f t="shared" si="3"/>
        <v>0</v>
      </c>
    </row>
    <row r="129" spans="1:9" ht="33.75" x14ac:dyDescent="0.2">
      <c r="A129" s="33"/>
      <c r="B129" s="25" t="s">
        <v>204</v>
      </c>
      <c r="C129" s="9" t="s">
        <v>19</v>
      </c>
      <c r="D129" s="9" t="s">
        <v>199</v>
      </c>
      <c r="E129" s="9" t="s">
        <v>203</v>
      </c>
      <c r="F129" s="9" t="s">
        <v>28</v>
      </c>
      <c r="G129" s="16">
        <v>420</v>
      </c>
      <c r="H129" s="16"/>
      <c r="I129" s="10">
        <f t="shared" si="3"/>
        <v>0</v>
      </c>
    </row>
    <row r="130" spans="1:9" ht="35.25" customHeight="1" x14ac:dyDescent="0.2">
      <c r="A130" s="32" t="s">
        <v>205</v>
      </c>
      <c r="B130" s="20" t="s">
        <v>206</v>
      </c>
      <c r="C130" s="19"/>
      <c r="D130" s="19"/>
      <c r="E130" s="19" t="s">
        <v>207</v>
      </c>
      <c r="F130" s="19"/>
      <c r="G130" s="17">
        <f>G131+G132</f>
        <v>25</v>
      </c>
      <c r="H130" s="17">
        <f>H131+H132</f>
        <v>0</v>
      </c>
      <c r="I130" s="8">
        <f t="shared" si="3"/>
        <v>0</v>
      </c>
    </row>
    <row r="131" spans="1:9" ht="15" customHeight="1" x14ac:dyDescent="0.2">
      <c r="A131" s="34"/>
      <c r="B131" s="35" t="s">
        <v>194</v>
      </c>
      <c r="C131" s="9" t="s">
        <v>19</v>
      </c>
      <c r="D131" s="9" t="s">
        <v>208</v>
      </c>
      <c r="E131" s="9" t="s">
        <v>209</v>
      </c>
      <c r="F131" s="9" t="s">
        <v>28</v>
      </c>
      <c r="G131" s="16">
        <v>20</v>
      </c>
      <c r="H131" s="16"/>
      <c r="I131" s="10">
        <f t="shared" si="3"/>
        <v>0</v>
      </c>
    </row>
    <row r="132" spans="1:9" x14ac:dyDescent="0.2">
      <c r="A132" s="33"/>
      <c r="B132" s="36"/>
      <c r="C132" s="9" t="s">
        <v>19</v>
      </c>
      <c r="D132" s="9" t="s">
        <v>263</v>
      </c>
      <c r="E132" s="9" t="s">
        <v>209</v>
      </c>
      <c r="F132" s="9" t="s">
        <v>28</v>
      </c>
      <c r="G132" s="16">
        <v>5</v>
      </c>
      <c r="H132" s="16"/>
      <c r="I132" s="10">
        <f t="shared" ref="I132" si="5">H132/G132</f>
        <v>0</v>
      </c>
    </row>
    <row r="133" spans="1:9" ht="31.5" x14ac:dyDescent="0.2">
      <c r="A133" s="32" t="s">
        <v>210</v>
      </c>
      <c r="B133" s="20" t="s">
        <v>211</v>
      </c>
      <c r="C133" s="19"/>
      <c r="D133" s="19"/>
      <c r="E133" s="19" t="s">
        <v>212</v>
      </c>
      <c r="F133" s="19"/>
      <c r="G133" s="17">
        <f>G134</f>
        <v>366</v>
      </c>
      <c r="H133" s="17">
        <f>H134</f>
        <v>0</v>
      </c>
      <c r="I133" s="8">
        <f t="shared" si="3"/>
        <v>0</v>
      </c>
    </row>
    <row r="134" spans="1:9" ht="18" customHeight="1" x14ac:dyDescent="0.2">
      <c r="A134" s="33"/>
      <c r="B134" s="25" t="s">
        <v>214</v>
      </c>
      <c r="C134" s="9" t="s">
        <v>19</v>
      </c>
      <c r="D134" s="9" t="s">
        <v>208</v>
      </c>
      <c r="E134" s="9" t="s">
        <v>213</v>
      </c>
      <c r="F134" s="9" t="s">
        <v>28</v>
      </c>
      <c r="G134" s="16">
        <v>366</v>
      </c>
      <c r="H134" s="16"/>
      <c r="I134" s="10">
        <f t="shared" si="3"/>
        <v>0</v>
      </c>
    </row>
    <row r="135" spans="1:9" ht="15.75" customHeight="1" x14ac:dyDescent="0.2">
      <c r="A135" s="32" t="s">
        <v>215</v>
      </c>
      <c r="B135" s="20" t="s">
        <v>216</v>
      </c>
      <c r="C135" s="19"/>
      <c r="D135" s="19"/>
      <c r="E135" s="19" t="s">
        <v>217</v>
      </c>
      <c r="F135" s="19"/>
      <c r="G135" s="17">
        <f>SUM(G136:G180)</f>
        <v>112516.39999999995</v>
      </c>
      <c r="H135" s="17">
        <f>SUM(H136:H180)</f>
        <v>13902.100000000002</v>
      </c>
      <c r="I135" s="8">
        <f t="shared" si="3"/>
        <v>0.12355621047242898</v>
      </c>
    </row>
    <row r="136" spans="1:9" x14ac:dyDescent="0.2">
      <c r="A136" s="34"/>
      <c r="B136" s="35" t="s">
        <v>219</v>
      </c>
      <c r="C136" s="9" t="s">
        <v>19</v>
      </c>
      <c r="D136" s="9" t="s">
        <v>220</v>
      </c>
      <c r="E136" s="9" t="s">
        <v>221</v>
      </c>
      <c r="F136" s="9" t="s">
        <v>29</v>
      </c>
      <c r="G136" s="16">
        <v>1550.5</v>
      </c>
      <c r="H136" s="16">
        <v>203.1</v>
      </c>
      <c r="I136" s="10">
        <f t="shared" si="3"/>
        <v>0.1309900032247662</v>
      </c>
    </row>
    <row r="137" spans="1:9" x14ac:dyDescent="0.2">
      <c r="A137" s="34"/>
      <c r="B137" s="36"/>
      <c r="C137" s="9" t="s">
        <v>19</v>
      </c>
      <c r="D137" s="9" t="s">
        <v>220</v>
      </c>
      <c r="E137" s="9" t="s">
        <v>222</v>
      </c>
      <c r="F137" s="9" t="s">
        <v>29</v>
      </c>
      <c r="G137" s="16">
        <v>1356</v>
      </c>
      <c r="H137" s="16">
        <v>97.6</v>
      </c>
      <c r="I137" s="10">
        <f t="shared" si="3"/>
        <v>7.1976401179941002E-2</v>
      </c>
    </row>
    <row r="138" spans="1:9" ht="12.75" customHeight="1" x14ac:dyDescent="0.2">
      <c r="A138" s="34"/>
      <c r="B138" s="35" t="s">
        <v>223</v>
      </c>
      <c r="C138" s="9" t="s">
        <v>19</v>
      </c>
      <c r="D138" s="9" t="s">
        <v>224</v>
      </c>
      <c r="E138" s="9" t="s">
        <v>225</v>
      </c>
      <c r="F138" s="9" t="s">
        <v>29</v>
      </c>
      <c r="G138" s="16">
        <v>28343.1</v>
      </c>
      <c r="H138" s="16">
        <v>4075.5</v>
      </c>
      <c r="I138" s="10">
        <f t="shared" si="3"/>
        <v>0.14379161065656193</v>
      </c>
    </row>
    <row r="139" spans="1:9" x14ac:dyDescent="0.2">
      <c r="A139" s="34"/>
      <c r="B139" s="37"/>
      <c r="C139" s="9" t="s">
        <v>19</v>
      </c>
      <c r="D139" s="9" t="s">
        <v>224</v>
      </c>
      <c r="E139" s="9" t="s">
        <v>226</v>
      </c>
      <c r="F139" s="9" t="s">
        <v>29</v>
      </c>
      <c r="G139" s="16">
        <v>24761</v>
      </c>
      <c r="H139" s="16">
        <v>1921.8</v>
      </c>
      <c r="I139" s="10">
        <f t="shared" si="3"/>
        <v>7.7613989741932871E-2</v>
      </c>
    </row>
    <row r="140" spans="1:9" x14ac:dyDescent="0.2">
      <c r="A140" s="34"/>
      <c r="B140" s="37"/>
      <c r="C140" s="9" t="s">
        <v>19</v>
      </c>
      <c r="D140" s="9" t="s">
        <v>224</v>
      </c>
      <c r="E140" s="9" t="s">
        <v>225</v>
      </c>
      <c r="F140" s="9" t="s">
        <v>28</v>
      </c>
      <c r="G140" s="16">
        <v>11259.2</v>
      </c>
      <c r="H140" s="16">
        <v>1489</v>
      </c>
      <c r="I140" s="10">
        <f t="shared" si="3"/>
        <v>0.13224740656529771</v>
      </c>
    </row>
    <row r="141" spans="1:9" x14ac:dyDescent="0.2">
      <c r="A141" s="34"/>
      <c r="B141" s="37"/>
      <c r="C141" s="9" t="s">
        <v>19</v>
      </c>
      <c r="D141" s="9" t="s">
        <v>224</v>
      </c>
      <c r="E141" s="9" t="s">
        <v>225</v>
      </c>
      <c r="F141" s="9" t="s">
        <v>27</v>
      </c>
      <c r="G141" s="16">
        <v>20</v>
      </c>
      <c r="H141" s="16">
        <v>9.9</v>
      </c>
      <c r="I141" s="10">
        <f t="shared" si="3"/>
        <v>0.495</v>
      </c>
    </row>
    <row r="142" spans="1:9" x14ac:dyDescent="0.2">
      <c r="A142" s="34"/>
      <c r="B142" s="37"/>
      <c r="C142" s="9" t="s">
        <v>19</v>
      </c>
      <c r="D142" s="9" t="s">
        <v>44</v>
      </c>
      <c r="E142" s="9" t="s">
        <v>225</v>
      </c>
      <c r="F142" s="9" t="s">
        <v>28</v>
      </c>
      <c r="G142" s="16">
        <v>227.7</v>
      </c>
      <c r="H142" s="16">
        <v>109.2</v>
      </c>
      <c r="I142" s="10">
        <f t="shared" si="3"/>
        <v>0.47957839262187091</v>
      </c>
    </row>
    <row r="143" spans="1:9" x14ac:dyDescent="0.2">
      <c r="A143" s="34"/>
      <c r="B143" s="36"/>
      <c r="C143" s="9" t="s">
        <v>19</v>
      </c>
      <c r="D143" s="9" t="s">
        <v>256</v>
      </c>
      <c r="E143" s="9" t="s">
        <v>225</v>
      </c>
      <c r="F143" s="9" t="s">
        <v>28</v>
      </c>
      <c r="G143" s="16">
        <v>544</v>
      </c>
      <c r="H143" s="16"/>
      <c r="I143" s="10">
        <f t="shared" ref="I143" si="6">H143/G143</f>
        <v>0</v>
      </c>
    </row>
    <row r="144" spans="1:9" x14ac:dyDescent="0.2">
      <c r="A144" s="34"/>
      <c r="B144" s="35" t="s">
        <v>227</v>
      </c>
      <c r="C144" s="9" t="s">
        <v>19</v>
      </c>
      <c r="D144" s="9" t="s">
        <v>208</v>
      </c>
      <c r="E144" s="9" t="s">
        <v>228</v>
      </c>
      <c r="F144" s="9" t="s">
        <v>29</v>
      </c>
      <c r="G144" s="16">
        <v>2754</v>
      </c>
      <c r="H144" s="16">
        <v>377.8</v>
      </c>
      <c r="I144" s="10">
        <f t="shared" si="3"/>
        <v>0.13718228031953522</v>
      </c>
    </row>
    <row r="145" spans="1:9" x14ac:dyDescent="0.2">
      <c r="A145" s="34"/>
      <c r="B145" s="37"/>
      <c r="C145" s="9" t="s">
        <v>19</v>
      </c>
      <c r="D145" s="9" t="s">
        <v>208</v>
      </c>
      <c r="E145" s="9" t="s">
        <v>229</v>
      </c>
      <c r="F145" s="9" t="s">
        <v>29</v>
      </c>
      <c r="G145" s="16">
        <v>2407</v>
      </c>
      <c r="H145" s="16">
        <v>170.6</v>
      </c>
      <c r="I145" s="10">
        <f t="shared" si="3"/>
        <v>7.0876609887827166E-2</v>
      </c>
    </row>
    <row r="146" spans="1:9" x14ac:dyDescent="0.2">
      <c r="A146" s="34"/>
      <c r="B146" s="37"/>
      <c r="C146" s="9" t="s">
        <v>19</v>
      </c>
      <c r="D146" s="9" t="s">
        <v>208</v>
      </c>
      <c r="E146" s="9" t="s">
        <v>228</v>
      </c>
      <c r="F146" s="9" t="s">
        <v>28</v>
      </c>
      <c r="G146" s="16">
        <v>3384.9</v>
      </c>
      <c r="H146" s="16">
        <v>1085.9000000000001</v>
      </c>
      <c r="I146" s="10">
        <f t="shared" si="3"/>
        <v>0.32080711394723627</v>
      </c>
    </row>
    <row r="147" spans="1:9" x14ac:dyDescent="0.2">
      <c r="A147" s="34"/>
      <c r="B147" s="36"/>
      <c r="C147" s="9" t="s">
        <v>19</v>
      </c>
      <c r="D147" s="9" t="s">
        <v>208</v>
      </c>
      <c r="E147" s="9" t="s">
        <v>228</v>
      </c>
      <c r="F147" s="9" t="s">
        <v>27</v>
      </c>
      <c r="G147" s="16">
        <v>247</v>
      </c>
      <c r="H147" s="16">
        <v>192</v>
      </c>
      <c r="I147" s="10">
        <f t="shared" si="3"/>
        <v>0.77732793522267207</v>
      </c>
    </row>
    <row r="148" spans="1:9" x14ac:dyDescent="0.2">
      <c r="A148" s="34"/>
      <c r="B148" s="35" t="s">
        <v>230</v>
      </c>
      <c r="C148" s="9" t="s">
        <v>19</v>
      </c>
      <c r="D148" s="9" t="s">
        <v>208</v>
      </c>
      <c r="E148" s="9" t="s">
        <v>231</v>
      </c>
      <c r="F148" s="9" t="s">
        <v>28</v>
      </c>
      <c r="G148" s="16">
        <v>150</v>
      </c>
      <c r="H148" s="16"/>
      <c r="I148" s="10">
        <f t="shared" si="3"/>
        <v>0</v>
      </c>
    </row>
    <row r="149" spans="1:9" x14ac:dyDescent="0.2">
      <c r="A149" s="34"/>
      <c r="B149" s="36"/>
      <c r="C149" s="9" t="s">
        <v>19</v>
      </c>
      <c r="D149" s="9" t="s">
        <v>26</v>
      </c>
      <c r="E149" s="9" t="s">
        <v>231</v>
      </c>
      <c r="F149" s="9" t="s">
        <v>28</v>
      </c>
      <c r="G149" s="16">
        <v>350</v>
      </c>
      <c r="H149" s="16">
        <v>36.700000000000003</v>
      </c>
      <c r="I149" s="10">
        <f t="shared" si="3"/>
        <v>0.10485714285714287</v>
      </c>
    </row>
    <row r="150" spans="1:9" x14ac:dyDescent="0.2">
      <c r="A150" s="34"/>
      <c r="B150" s="35" t="s">
        <v>232</v>
      </c>
      <c r="C150" s="9" t="s">
        <v>19</v>
      </c>
      <c r="D150" s="9" t="s">
        <v>233</v>
      </c>
      <c r="E150" s="9" t="s">
        <v>234</v>
      </c>
      <c r="F150" s="9" t="s">
        <v>28</v>
      </c>
      <c r="G150" s="16">
        <v>480</v>
      </c>
      <c r="H150" s="16">
        <v>80</v>
      </c>
      <c r="I150" s="10">
        <f t="shared" si="3"/>
        <v>0.16666666666666666</v>
      </c>
    </row>
    <row r="151" spans="1:9" x14ac:dyDescent="0.2">
      <c r="A151" s="34"/>
      <c r="B151" s="37"/>
      <c r="C151" s="9" t="s">
        <v>19</v>
      </c>
      <c r="D151" s="9" t="s">
        <v>155</v>
      </c>
      <c r="E151" s="9" t="s">
        <v>234</v>
      </c>
      <c r="F151" s="9" t="s">
        <v>28</v>
      </c>
      <c r="G151" s="16">
        <v>23.2</v>
      </c>
      <c r="H151" s="16"/>
      <c r="I151" s="10">
        <f t="shared" si="3"/>
        <v>0</v>
      </c>
    </row>
    <row r="152" spans="1:9" x14ac:dyDescent="0.2">
      <c r="A152" s="34"/>
      <c r="B152" s="36"/>
      <c r="C152" s="9" t="s">
        <v>19</v>
      </c>
      <c r="D152" s="9" t="s">
        <v>143</v>
      </c>
      <c r="E152" s="9" t="s">
        <v>234</v>
      </c>
      <c r="F152" s="9" t="s">
        <v>28</v>
      </c>
      <c r="G152" s="16">
        <v>500</v>
      </c>
      <c r="H152" s="16"/>
      <c r="I152" s="10">
        <f t="shared" si="3"/>
        <v>0</v>
      </c>
    </row>
    <row r="153" spans="1:9" x14ac:dyDescent="0.2">
      <c r="A153" s="34"/>
      <c r="B153" s="35" t="s">
        <v>235</v>
      </c>
      <c r="C153" s="9" t="s">
        <v>19</v>
      </c>
      <c r="D153" s="9" t="s">
        <v>236</v>
      </c>
      <c r="E153" s="9" t="s">
        <v>237</v>
      </c>
      <c r="F153" s="9" t="s">
        <v>28</v>
      </c>
      <c r="G153" s="16">
        <v>9.8000000000000007</v>
      </c>
      <c r="H153" s="16"/>
      <c r="I153" s="10">
        <f t="shared" si="3"/>
        <v>0</v>
      </c>
    </row>
    <row r="154" spans="1:9" x14ac:dyDescent="0.2">
      <c r="A154" s="34"/>
      <c r="B154" s="37"/>
      <c r="C154" s="9" t="s">
        <v>19</v>
      </c>
      <c r="D154" s="9" t="s">
        <v>208</v>
      </c>
      <c r="E154" s="9" t="s">
        <v>238</v>
      </c>
      <c r="F154" s="9" t="s">
        <v>29</v>
      </c>
      <c r="G154" s="16">
        <v>1123.4000000000001</v>
      </c>
      <c r="H154" s="16">
        <v>205.6</v>
      </c>
      <c r="I154" s="10">
        <f t="shared" si="3"/>
        <v>0.18301584475698771</v>
      </c>
    </row>
    <row r="155" spans="1:9" x14ac:dyDescent="0.2">
      <c r="A155" s="34"/>
      <c r="B155" s="37"/>
      <c r="C155" s="9" t="s">
        <v>19</v>
      </c>
      <c r="D155" s="9" t="s">
        <v>208</v>
      </c>
      <c r="E155" s="9" t="s">
        <v>238</v>
      </c>
      <c r="F155" s="9" t="s">
        <v>28</v>
      </c>
      <c r="G155" s="16">
        <v>214.1</v>
      </c>
      <c r="H155" s="16">
        <v>0.2</v>
      </c>
      <c r="I155" s="10">
        <f t="shared" si="3"/>
        <v>9.3414292386735176E-4</v>
      </c>
    </row>
    <row r="156" spans="1:9" x14ac:dyDescent="0.2">
      <c r="A156" s="34"/>
      <c r="B156" s="37"/>
      <c r="C156" s="9" t="s">
        <v>19</v>
      </c>
      <c r="D156" s="9" t="s">
        <v>44</v>
      </c>
      <c r="E156" s="9" t="s">
        <v>238</v>
      </c>
      <c r="F156" s="9" t="s">
        <v>28</v>
      </c>
      <c r="G156" s="16">
        <v>16.600000000000001</v>
      </c>
      <c r="H156" s="16">
        <v>16.600000000000001</v>
      </c>
      <c r="I156" s="10">
        <f t="shared" si="3"/>
        <v>1</v>
      </c>
    </row>
    <row r="157" spans="1:9" x14ac:dyDescent="0.2">
      <c r="A157" s="34"/>
      <c r="B157" s="37"/>
      <c r="C157" s="9" t="s">
        <v>19</v>
      </c>
      <c r="D157" s="9" t="s">
        <v>208</v>
      </c>
      <c r="E157" s="9" t="s">
        <v>239</v>
      </c>
      <c r="F157" s="9" t="s">
        <v>29</v>
      </c>
      <c r="G157" s="16">
        <v>600</v>
      </c>
      <c r="H157" s="16">
        <v>112.1</v>
      </c>
      <c r="I157" s="10">
        <f t="shared" si="3"/>
        <v>0.18683333333333332</v>
      </c>
    </row>
    <row r="158" spans="1:9" x14ac:dyDescent="0.2">
      <c r="A158" s="34"/>
      <c r="B158" s="37"/>
      <c r="C158" s="9" t="s">
        <v>19</v>
      </c>
      <c r="D158" s="9" t="s">
        <v>208</v>
      </c>
      <c r="E158" s="9" t="s">
        <v>239</v>
      </c>
      <c r="F158" s="9" t="s">
        <v>28</v>
      </c>
      <c r="G158" s="16">
        <v>54.9</v>
      </c>
      <c r="H158" s="16"/>
      <c r="I158" s="10">
        <f t="shared" si="3"/>
        <v>0</v>
      </c>
    </row>
    <row r="159" spans="1:9" x14ac:dyDescent="0.2">
      <c r="A159" s="34"/>
      <c r="B159" s="37"/>
      <c r="C159" s="9" t="s">
        <v>19</v>
      </c>
      <c r="D159" s="9" t="s">
        <v>208</v>
      </c>
      <c r="E159" s="9" t="s">
        <v>240</v>
      </c>
      <c r="F159" s="9" t="s">
        <v>29</v>
      </c>
      <c r="G159" s="16">
        <v>599.70000000000005</v>
      </c>
      <c r="H159" s="16">
        <v>116.4</v>
      </c>
      <c r="I159" s="10">
        <f t="shared" si="3"/>
        <v>0.19409704852426213</v>
      </c>
    </row>
    <row r="160" spans="1:9" x14ac:dyDescent="0.2">
      <c r="A160" s="34"/>
      <c r="B160" s="37"/>
      <c r="C160" s="9" t="s">
        <v>19</v>
      </c>
      <c r="D160" s="9" t="s">
        <v>208</v>
      </c>
      <c r="E160" s="9" t="s">
        <v>240</v>
      </c>
      <c r="F160" s="9" t="s">
        <v>28</v>
      </c>
      <c r="G160" s="16">
        <v>55.2</v>
      </c>
      <c r="H160" s="16"/>
      <c r="I160" s="10">
        <f t="shared" si="3"/>
        <v>0</v>
      </c>
    </row>
    <row r="161" spans="1:9" x14ac:dyDescent="0.2">
      <c r="A161" s="34"/>
      <c r="B161" s="37"/>
      <c r="C161" s="9" t="s">
        <v>19</v>
      </c>
      <c r="D161" s="9" t="s">
        <v>208</v>
      </c>
      <c r="E161" s="9" t="s">
        <v>241</v>
      </c>
      <c r="F161" s="9" t="s">
        <v>28</v>
      </c>
      <c r="G161" s="16">
        <v>0.7</v>
      </c>
      <c r="H161" s="16"/>
      <c r="I161" s="10">
        <f t="shared" si="3"/>
        <v>0</v>
      </c>
    </row>
    <row r="162" spans="1:9" x14ac:dyDescent="0.2">
      <c r="A162" s="34"/>
      <c r="B162" s="37"/>
      <c r="C162" s="9" t="s">
        <v>19</v>
      </c>
      <c r="D162" s="9" t="s">
        <v>208</v>
      </c>
      <c r="E162" s="9" t="s">
        <v>242</v>
      </c>
      <c r="F162" s="9" t="s">
        <v>29</v>
      </c>
      <c r="G162" s="16">
        <v>38.5</v>
      </c>
      <c r="H162" s="16"/>
      <c r="I162" s="10">
        <f t="shared" si="3"/>
        <v>0</v>
      </c>
    </row>
    <row r="163" spans="1:9" x14ac:dyDescent="0.2">
      <c r="A163" s="34"/>
      <c r="B163" s="37"/>
      <c r="C163" s="9" t="s">
        <v>19</v>
      </c>
      <c r="D163" s="9" t="s">
        <v>208</v>
      </c>
      <c r="E163" s="9" t="s">
        <v>242</v>
      </c>
      <c r="F163" s="9" t="s">
        <v>28</v>
      </c>
      <c r="G163" s="16">
        <v>2.7</v>
      </c>
      <c r="H163" s="16"/>
      <c r="I163" s="10">
        <f t="shared" si="3"/>
        <v>0</v>
      </c>
    </row>
    <row r="164" spans="1:9" x14ac:dyDescent="0.2">
      <c r="A164" s="34"/>
      <c r="B164" s="37"/>
      <c r="C164" s="9" t="s">
        <v>19</v>
      </c>
      <c r="D164" s="9" t="s">
        <v>208</v>
      </c>
      <c r="E164" s="9" t="s">
        <v>243</v>
      </c>
      <c r="F164" s="9" t="s">
        <v>28</v>
      </c>
      <c r="G164" s="16">
        <v>460.4</v>
      </c>
      <c r="H164" s="16"/>
      <c r="I164" s="10">
        <f t="shared" si="3"/>
        <v>0</v>
      </c>
    </row>
    <row r="165" spans="1:9" x14ac:dyDescent="0.2">
      <c r="A165" s="34"/>
      <c r="B165" s="37"/>
      <c r="C165" s="9" t="s">
        <v>19</v>
      </c>
      <c r="D165" s="9" t="s">
        <v>245</v>
      </c>
      <c r="E165" s="9" t="s">
        <v>244</v>
      </c>
      <c r="F165" s="9" t="s">
        <v>28</v>
      </c>
      <c r="G165" s="16">
        <v>306</v>
      </c>
      <c r="H165" s="16"/>
      <c r="I165" s="10">
        <f t="shared" si="3"/>
        <v>0</v>
      </c>
    </row>
    <row r="166" spans="1:9" x14ac:dyDescent="0.2">
      <c r="A166" s="34"/>
      <c r="B166" s="37"/>
      <c r="C166" s="9" t="s">
        <v>19</v>
      </c>
      <c r="D166" s="9" t="s">
        <v>246</v>
      </c>
      <c r="E166" s="9" t="s">
        <v>247</v>
      </c>
      <c r="F166" s="9" t="s">
        <v>29</v>
      </c>
      <c r="G166" s="16">
        <v>599.70000000000005</v>
      </c>
      <c r="H166" s="16">
        <v>112.9</v>
      </c>
      <c r="I166" s="10">
        <f t="shared" si="3"/>
        <v>0.18826079706519927</v>
      </c>
    </row>
    <row r="167" spans="1:9" x14ac:dyDescent="0.2">
      <c r="A167" s="34"/>
      <c r="B167" s="37"/>
      <c r="C167" s="9" t="s">
        <v>19</v>
      </c>
      <c r="D167" s="9" t="s">
        <v>246</v>
      </c>
      <c r="E167" s="9" t="s">
        <v>247</v>
      </c>
      <c r="F167" s="9" t="s">
        <v>28</v>
      </c>
      <c r="G167" s="16">
        <v>30</v>
      </c>
      <c r="H167" s="16"/>
      <c r="I167" s="10">
        <f t="shared" si="3"/>
        <v>0</v>
      </c>
    </row>
    <row r="168" spans="1:9" x14ac:dyDescent="0.2">
      <c r="A168" s="34"/>
      <c r="B168" s="37"/>
      <c r="C168" s="9" t="s">
        <v>19</v>
      </c>
      <c r="D168" s="9" t="s">
        <v>164</v>
      </c>
      <c r="E168" s="9" t="s">
        <v>247</v>
      </c>
      <c r="F168" s="9" t="s">
        <v>166</v>
      </c>
      <c r="G168" s="16">
        <v>15500</v>
      </c>
      <c r="H168" s="16">
        <v>1990.1</v>
      </c>
      <c r="I168" s="10">
        <f t="shared" si="3"/>
        <v>0.12839354838709677</v>
      </c>
    </row>
    <row r="169" spans="1:9" x14ac:dyDescent="0.2">
      <c r="A169" s="34"/>
      <c r="B169" s="37"/>
      <c r="C169" s="9" t="s">
        <v>19</v>
      </c>
      <c r="D169" s="9" t="s">
        <v>246</v>
      </c>
      <c r="E169" s="9" t="s">
        <v>248</v>
      </c>
      <c r="F169" s="9" t="s">
        <v>29</v>
      </c>
      <c r="G169" s="16">
        <v>1211.4000000000001</v>
      </c>
      <c r="H169" s="16">
        <v>164.1</v>
      </c>
      <c r="I169" s="10">
        <f t="shared" si="3"/>
        <v>0.13546310054482416</v>
      </c>
    </row>
    <row r="170" spans="1:9" x14ac:dyDescent="0.2">
      <c r="A170" s="34"/>
      <c r="B170" s="36"/>
      <c r="C170" s="9" t="s">
        <v>19</v>
      </c>
      <c r="D170" s="9" t="s">
        <v>246</v>
      </c>
      <c r="E170" s="9" t="s">
        <v>248</v>
      </c>
      <c r="F170" s="9" t="s">
        <v>28</v>
      </c>
      <c r="G170" s="16">
        <v>107.9</v>
      </c>
      <c r="H170" s="16">
        <v>9.8000000000000007</v>
      </c>
      <c r="I170" s="10">
        <f t="shared" si="3"/>
        <v>9.0824837812789619E-2</v>
      </c>
    </row>
    <row r="171" spans="1:9" ht="17.25" customHeight="1" x14ac:dyDescent="0.2">
      <c r="A171" s="34"/>
      <c r="B171" s="35" t="s">
        <v>249</v>
      </c>
      <c r="C171" s="9" t="s">
        <v>19</v>
      </c>
      <c r="D171" s="9" t="s">
        <v>224</v>
      </c>
      <c r="E171" s="9" t="s">
        <v>250</v>
      </c>
      <c r="F171" s="9" t="s">
        <v>29</v>
      </c>
      <c r="G171" s="16">
        <v>1293.9000000000001</v>
      </c>
      <c r="H171" s="16">
        <v>111</v>
      </c>
      <c r="I171" s="10">
        <f t="shared" si="3"/>
        <v>8.5787155112450719E-2</v>
      </c>
    </row>
    <row r="172" spans="1:9" ht="19.5" customHeight="1" x14ac:dyDescent="0.2">
      <c r="A172" s="34"/>
      <c r="B172" s="36"/>
      <c r="C172" s="9" t="s">
        <v>19</v>
      </c>
      <c r="D172" s="9" t="s">
        <v>224</v>
      </c>
      <c r="E172" s="9" t="s">
        <v>250</v>
      </c>
      <c r="F172" s="9" t="s">
        <v>28</v>
      </c>
      <c r="G172" s="16">
        <v>32.5</v>
      </c>
      <c r="H172" s="16"/>
      <c r="I172" s="10">
        <f t="shared" si="3"/>
        <v>0</v>
      </c>
    </row>
    <row r="173" spans="1:9" ht="45" x14ac:dyDescent="0.2">
      <c r="A173" s="34"/>
      <c r="B173" s="25" t="s">
        <v>251</v>
      </c>
      <c r="C173" s="9" t="s">
        <v>19</v>
      </c>
      <c r="D173" s="9" t="s">
        <v>252</v>
      </c>
      <c r="E173" s="9" t="s">
        <v>253</v>
      </c>
      <c r="F173" s="9" t="s">
        <v>166</v>
      </c>
      <c r="G173" s="16">
        <v>3680.7</v>
      </c>
      <c r="H173" s="16">
        <v>1214.2</v>
      </c>
      <c r="I173" s="10">
        <f t="shared" si="3"/>
        <v>0.32988290270872389</v>
      </c>
    </row>
    <row r="174" spans="1:9" x14ac:dyDescent="0.2">
      <c r="A174" s="34"/>
      <c r="B174" s="35" t="s">
        <v>254</v>
      </c>
      <c r="C174" s="9" t="s">
        <v>19</v>
      </c>
      <c r="D174" s="9" t="s">
        <v>34</v>
      </c>
      <c r="E174" s="9" t="s">
        <v>255</v>
      </c>
      <c r="F174" s="9" t="s">
        <v>28</v>
      </c>
      <c r="G174" s="16">
        <v>4000</v>
      </c>
      <c r="H174" s="16"/>
      <c r="I174" s="10">
        <f t="shared" si="3"/>
        <v>0</v>
      </c>
    </row>
    <row r="175" spans="1:9" x14ac:dyDescent="0.2">
      <c r="A175" s="34"/>
      <c r="B175" s="37"/>
      <c r="C175" s="9" t="s">
        <v>19</v>
      </c>
      <c r="D175" s="9" t="s">
        <v>36</v>
      </c>
      <c r="E175" s="9" t="s">
        <v>255</v>
      </c>
      <c r="F175" s="9" t="s">
        <v>28</v>
      </c>
      <c r="G175" s="16">
        <v>150</v>
      </c>
      <c r="H175" s="16"/>
      <c r="I175" s="10">
        <f t="shared" ref="I175:I179" si="7">H175/G175</f>
        <v>0</v>
      </c>
    </row>
    <row r="176" spans="1:9" x14ac:dyDescent="0.2">
      <c r="A176" s="34"/>
      <c r="B176" s="37"/>
      <c r="C176" s="9" t="s">
        <v>19</v>
      </c>
      <c r="D176" s="9" t="s">
        <v>20</v>
      </c>
      <c r="E176" s="9" t="s">
        <v>255</v>
      </c>
      <c r="F176" s="9" t="s">
        <v>28</v>
      </c>
      <c r="G176" s="16">
        <v>300</v>
      </c>
      <c r="H176" s="16"/>
      <c r="I176" s="10">
        <f t="shared" si="7"/>
        <v>0</v>
      </c>
    </row>
    <row r="177" spans="1:9" x14ac:dyDescent="0.2">
      <c r="A177" s="34"/>
      <c r="B177" s="37"/>
      <c r="C177" s="9" t="s">
        <v>19</v>
      </c>
      <c r="D177" s="9" t="s">
        <v>199</v>
      </c>
      <c r="E177" s="9" t="s">
        <v>255</v>
      </c>
      <c r="F177" s="9" t="s">
        <v>28</v>
      </c>
      <c r="G177" s="16">
        <v>2950.7</v>
      </c>
      <c r="H177" s="16"/>
      <c r="I177" s="10">
        <f t="shared" si="7"/>
        <v>0</v>
      </c>
    </row>
    <row r="178" spans="1:9" x14ac:dyDescent="0.2">
      <c r="A178" s="34"/>
      <c r="B178" s="37"/>
      <c r="C178" s="9" t="s">
        <v>21</v>
      </c>
      <c r="D178" s="9" t="s">
        <v>25</v>
      </c>
      <c r="E178" s="9" t="s">
        <v>255</v>
      </c>
      <c r="F178" s="9" t="s">
        <v>28</v>
      </c>
      <c r="G178" s="16">
        <v>390</v>
      </c>
      <c r="H178" s="16"/>
      <c r="I178" s="10">
        <f t="shared" si="7"/>
        <v>0</v>
      </c>
    </row>
    <row r="179" spans="1:9" x14ac:dyDescent="0.2">
      <c r="A179" s="34"/>
      <c r="B179" s="37"/>
      <c r="C179" s="9" t="s">
        <v>21</v>
      </c>
      <c r="D179" s="9" t="s">
        <v>25</v>
      </c>
      <c r="E179" s="9" t="s">
        <v>255</v>
      </c>
      <c r="F179" s="9" t="s">
        <v>30</v>
      </c>
      <c r="G179" s="16">
        <v>130</v>
      </c>
      <c r="H179" s="16"/>
      <c r="I179" s="10">
        <f t="shared" si="7"/>
        <v>0</v>
      </c>
    </row>
    <row r="180" spans="1:9" x14ac:dyDescent="0.2">
      <c r="A180" s="33"/>
      <c r="B180" s="36"/>
      <c r="C180" s="9" t="s">
        <v>21</v>
      </c>
      <c r="D180" s="9" t="s">
        <v>36</v>
      </c>
      <c r="E180" s="9" t="s">
        <v>255</v>
      </c>
      <c r="F180" s="9" t="s">
        <v>28</v>
      </c>
      <c r="G180" s="16">
        <v>300</v>
      </c>
      <c r="H180" s="16"/>
      <c r="I180" s="10">
        <f t="shared" si="3"/>
        <v>0</v>
      </c>
    </row>
    <row r="181" spans="1:9" ht="31.5" x14ac:dyDescent="0.2">
      <c r="A181" s="32" t="s">
        <v>264</v>
      </c>
      <c r="B181" s="20" t="s">
        <v>265</v>
      </c>
      <c r="C181" s="19"/>
      <c r="D181" s="19"/>
      <c r="E181" s="19" t="s">
        <v>266</v>
      </c>
      <c r="F181" s="19"/>
      <c r="G181" s="17">
        <f>SUM(G182:G185)</f>
        <v>70</v>
      </c>
      <c r="H181" s="17">
        <f>SUM(H182:H185)</f>
        <v>0</v>
      </c>
      <c r="I181" s="8">
        <f t="shared" si="3"/>
        <v>0</v>
      </c>
    </row>
    <row r="182" spans="1:9" x14ac:dyDescent="0.2">
      <c r="A182" s="34"/>
      <c r="B182" s="35" t="s">
        <v>194</v>
      </c>
      <c r="C182" s="9" t="s">
        <v>19</v>
      </c>
      <c r="D182" s="9" t="s">
        <v>263</v>
      </c>
      <c r="E182" s="9" t="s">
        <v>267</v>
      </c>
      <c r="F182" s="9" t="s">
        <v>28</v>
      </c>
      <c r="G182" s="16">
        <v>20</v>
      </c>
      <c r="H182" s="16"/>
      <c r="I182" s="10">
        <f t="shared" si="3"/>
        <v>0</v>
      </c>
    </row>
    <row r="183" spans="1:9" x14ac:dyDescent="0.2">
      <c r="A183" s="34"/>
      <c r="B183" s="37"/>
      <c r="C183" s="9" t="s">
        <v>19</v>
      </c>
      <c r="D183" s="9" t="s">
        <v>256</v>
      </c>
      <c r="E183" s="9" t="s">
        <v>268</v>
      </c>
      <c r="F183" s="9" t="s">
        <v>28</v>
      </c>
      <c r="G183" s="16">
        <v>35</v>
      </c>
      <c r="H183" s="16"/>
      <c r="I183" s="10">
        <f t="shared" si="3"/>
        <v>0</v>
      </c>
    </row>
    <row r="184" spans="1:9" x14ac:dyDescent="0.2">
      <c r="A184" s="34"/>
      <c r="B184" s="37"/>
      <c r="C184" s="9" t="s">
        <v>19</v>
      </c>
      <c r="D184" s="9" t="s">
        <v>256</v>
      </c>
      <c r="E184" s="9" t="s">
        <v>269</v>
      </c>
      <c r="F184" s="9" t="s">
        <v>28</v>
      </c>
      <c r="G184" s="16">
        <v>10</v>
      </c>
      <c r="H184" s="16"/>
      <c r="I184" s="10">
        <f t="shared" si="3"/>
        <v>0</v>
      </c>
    </row>
    <row r="185" spans="1:9" x14ac:dyDescent="0.2">
      <c r="A185" s="33"/>
      <c r="B185" s="36"/>
      <c r="C185" s="9" t="s">
        <v>19</v>
      </c>
      <c r="D185" s="9" t="s">
        <v>208</v>
      </c>
      <c r="E185" s="9" t="s">
        <v>270</v>
      </c>
      <c r="F185" s="9" t="s">
        <v>28</v>
      </c>
      <c r="G185" s="16">
        <v>5</v>
      </c>
      <c r="H185" s="16"/>
      <c r="I185" s="10">
        <f t="shared" si="3"/>
        <v>0</v>
      </c>
    </row>
    <row r="186" spans="1:9" x14ac:dyDescent="0.2">
      <c r="A186" s="30" t="s">
        <v>1</v>
      </c>
      <c r="B186" s="30"/>
      <c r="C186" s="18"/>
      <c r="D186" s="18"/>
      <c r="E186" s="18"/>
      <c r="F186" s="18"/>
      <c r="G186" s="17">
        <f>G135+G133+G130+G118+G114+G112+G110+G103+G101+G94+G92+G90+G88+G86+G84+G82+G75+G6+G181</f>
        <v>1470261.7000000002</v>
      </c>
      <c r="H186" s="17">
        <f>H135+H133+H130+H118+H114+H112+H110+H103+H101+H94+H92+H90+H88+H86+H84+H82+H75+H6+H181</f>
        <v>155460</v>
      </c>
      <c r="I186" s="10">
        <f t="shared" si="3"/>
        <v>0.10573627810613578</v>
      </c>
    </row>
    <row r="187" spans="1:9" x14ac:dyDescent="0.2">
      <c r="A187" s="5"/>
      <c r="B187" s="12"/>
      <c r="C187" s="12"/>
      <c r="D187" s="12"/>
      <c r="E187" s="12"/>
      <c r="F187" s="12"/>
      <c r="G187" s="5"/>
      <c r="H187" s="5"/>
      <c r="I187" s="5"/>
    </row>
    <row r="188" spans="1:9" x14ac:dyDescent="0.2">
      <c r="A188" s="5"/>
      <c r="B188" s="12"/>
      <c r="C188" s="12"/>
      <c r="D188" s="12"/>
      <c r="E188" s="12"/>
      <c r="F188" s="12"/>
      <c r="G188" s="5"/>
      <c r="H188" s="5"/>
      <c r="I188" s="5"/>
    </row>
    <row r="189" spans="1:9" ht="15.75" x14ac:dyDescent="0.25">
      <c r="A189" s="6" t="s">
        <v>46</v>
      </c>
      <c r="B189" s="13"/>
      <c r="C189" s="13"/>
      <c r="D189" s="13"/>
      <c r="E189" s="13"/>
      <c r="F189" s="13"/>
      <c r="G189" s="6"/>
      <c r="H189" s="6"/>
      <c r="I189" s="6"/>
    </row>
    <row r="190" spans="1:9" ht="15.75" x14ac:dyDescent="0.25">
      <c r="A190" s="6" t="s">
        <v>24</v>
      </c>
      <c r="B190" s="13"/>
      <c r="C190" s="13"/>
      <c r="D190" s="13"/>
      <c r="E190" s="13"/>
      <c r="F190" s="13"/>
      <c r="G190" s="31" t="s">
        <v>47</v>
      </c>
      <c r="H190" s="31"/>
      <c r="I190" s="31"/>
    </row>
    <row r="191" spans="1:9" x14ac:dyDescent="0.2">
      <c r="A191" s="5"/>
      <c r="B191" s="5"/>
      <c r="C191" s="5"/>
      <c r="D191" s="5"/>
      <c r="E191" s="5"/>
      <c r="F191" s="5"/>
      <c r="G191" s="5"/>
      <c r="H191" s="5"/>
      <c r="I191" s="5"/>
    </row>
    <row r="192" spans="1:9" x14ac:dyDescent="0.2">
      <c r="A192" s="5"/>
      <c r="B192" s="5"/>
      <c r="C192" s="5"/>
      <c r="D192" s="5"/>
      <c r="E192" s="5"/>
      <c r="F192" s="5"/>
      <c r="G192" s="5"/>
      <c r="H192" s="5"/>
      <c r="I192" s="5"/>
    </row>
    <row r="193" spans="1:9" x14ac:dyDescent="0.2">
      <c r="A193" s="14" t="s">
        <v>33</v>
      </c>
      <c r="B193" s="2"/>
      <c r="C193" s="2"/>
      <c r="D193" s="2"/>
      <c r="E193" s="2"/>
      <c r="F193" s="2"/>
      <c r="G193" s="2"/>
      <c r="H193" s="2"/>
      <c r="I193" s="2"/>
    </row>
    <row r="194" spans="1:9" x14ac:dyDescent="0.2">
      <c r="A194" s="5"/>
      <c r="B194" s="5"/>
      <c r="C194" s="5"/>
      <c r="D194" s="5"/>
      <c r="E194" s="5"/>
      <c r="F194" s="5"/>
      <c r="G194" s="5"/>
      <c r="H194" s="5"/>
      <c r="I194" s="5"/>
    </row>
    <row r="195" spans="1:9" x14ac:dyDescent="0.2">
      <c r="A195" s="5"/>
      <c r="B195" s="5"/>
      <c r="C195" s="5"/>
      <c r="D195" s="5"/>
      <c r="E195" s="5"/>
      <c r="F195" s="5"/>
      <c r="G195" s="5"/>
      <c r="H195" s="5"/>
      <c r="I195" s="5"/>
    </row>
  </sheetData>
  <mergeCells count="55">
    <mergeCell ref="A1:I1"/>
    <mergeCell ref="B2:I2"/>
    <mergeCell ref="H3:I3"/>
    <mergeCell ref="A4:A5"/>
    <mergeCell ref="B4:B5"/>
    <mergeCell ref="C4:F4"/>
    <mergeCell ref="G4:G5"/>
    <mergeCell ref="H4:H5"/>
    <mergeCell ref="I4:I5"/>
    <mergeCell ref="A10:A15"/>
    <mergeCell ref="B10:B15"/>
    <mergeCell ref="A21:A22"/>
    <mergeCell ref="A25:A27"/>
    <mergeCell ref="B25:B26"/>
    <mergeCell ref="A17:A19"/>
    <mergeCell ref="B17:B18"/>
    <mergeCell ref="A90:A91"/>
    <mergeCell ref="A28:A35"/>
    <mergeCell ref="B28:B35"/>
    <mergeCell ref="A36:A40"/>
    <mergeCell ref="B36:B40"/>
    <mergeCell ref="A41:A74"/>
    <mergeCell ref="B41:B74"/>
    <mergeCell ref="A76:A81"/>
    <mergeCell ref="B76:B81"/>
    <mergeCell ref="A82:A83"/>
    <mergeCell ref="A84:A85"/>
    <mergeCell ref="A86:A87"/>
    <mergeCell ref="A92:A93"/>
    <mergeCell ref="A94:A100"/>
    <mergeCell ref="B95:B98"/>
    <mergeCell ref="A101:A102"/>
    <mergeCell ref="A103:A109"/>
    <mergeCell ref="B106:B109"/>
    <mergeCell ref="A110:A111"/>
    <mergeCell ref="A112:A113"/>
    <mergeCell ref="A114:A117"/>
    <mergeCell ref="A118:A129"/>
    <mergeCell ref="B119:B126"/>
    <mergeCell ref="A130:A132"/>
    <mergeCell ref="B131:B132"/>
    <mergeCell ref="A186:B186"/>
    <mergeCell ref="G190:I190"/>
    <mergeCell ref="A133:A134"/>
    <mergeCell ref="A135:A180"/>
    <mergeCell ref="B136:B137"/>
    <mergeCell ref="B144:B147"/>
    <mergeCell ref="B148:B149"/>
    <mergeCell ref="B150:B152"/>
    <mergeCell ref="B153:B170"/>
    <mergeCell ref="B171:B172"/>
    <mergeCell ref="B174:B180"/>
    <mergeCell ref="B138:B143"/>
    <mergeCell ref="A181:A185"/>
    <mergeCell ref="B182:B185"/>
  </mergeCells>
  <pageMargins left="0.59055118110236227" right="0.19685039370078741" top="0.19685039370078741" bottom="0.19685039370078741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budj5</cp:lastModifiedBy>
  <cp:lastPrinted>2020-03-04T01:47:05Z</cp:lastPrinted>
  <dcterms:created xsi:type="dcterms:W3CDTF">2002-03-11T10:22:12Z</dcterms:created>
  <dcterms:modified xsi:type="dcterms:W3CDTF">2020-03-04T02:29:28Z</dcterms:modified>
</cp:coreProperties>
</file>