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18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Бюджет!$A$1:$I$45</definedName>
  </definedNames>
  <calcPr calcId="152511"/>
</workbook>
</file>

<file path=xl/calcChain.xml><?xml version="1.0" encoding="utf-8"?>
<calcChain xmlns="http://schemas.openxmlformats.org/spreadsheetml/2006/main">
  <c r="H21" i="3" l="1"/>
  <c r="H14" i="3" l="1"/>
  <c r="G28" i="3"/>
  <c r="H28" i="3"/>
  <c r="H18" i="3" l="1"/>
  <c r="G25" i="3" l="1"/>
  <c r="G31" i="3"/>
  <c r="G15" i="3"/>
  <c r="I30" i="3"/>
  <c r="I37" i="3" l="1"/>
  <c r="G14" i="3" l="1"/>
  <c r="I17" i="3"/>
  <c r="I16" i="3"/>
  <c r="I29" i="3" l="1"/>
  <c r="I24" i="3" l="1"/>
  <c r="I21" i="3"/>
  <c r="I32" i="3"/>
  <c r="I20" i="3" l="1"/>
  <c r="I22" i="3" l="1"/>
  <c r="I31" i="3" l="1"/>
  <c r="I28" i="3"/>
  <c r="I9" i="3"/>
  <c r="I7" i="3" l="1"/>
  <c r="H26" i="3" l="1"/>
  <c r="H13" i="3" l="1"/>
  <c r="H38" i="3" s="1"/>
  <c r="I8" i="3"/>
  <c r="I34" i="3" l="1"/>
  <c r="I15" i="3" l="1"/>
  <c r="G26" i="3"/>
  <c r="G13" i="3" s="1"/>
  <c r="G38" i="3" s="1"/>
  <c r="I27" i="3"/>
  <c r="I25" i="3"/>
  <c r="I23" i="3"/>
  <c r="I19" i="3"/>
  <c r="I18" i="3"/>
  <c r="I11" i="3"/>
  <c r="I10" i="3"/>
  <c r="I26" i="3" l="1"/>
  <c r="I12" i="3"/>
  <c r="I14" i="3"/>
  <c r="I33" i="3"/>
  <c r="I35" i="3"/>
  <c r="I36" i="3"/>
  <c r="I6" i="3"/>
  <c r="I13" i="3" l="1"/>
  <c r="I38" i="3"/>
</calcChain>
</file>

<file path=xl/sharedStrings.xml><?xml version="1.0" encoding="utf-8"?>
<sst xmlns="http://schemas.openxmlformats.org/spreadsheetml/2006/main" count="194" uniqueCount="97">
  <si>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</si>
  <si>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</si>
  <si>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</si>
  <si>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</si>
  <si>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</si>
  <si>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</si>
  <si>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</si>
  <si>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</si>
  <si>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</si>
  <si>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</si>
  <si>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</si>
  <si>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</si>
  <si>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</si>
  <si>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</si>
  <si>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</si>
  <si>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</si>
  <si>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</si>
  <si>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</si>
  <si>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</si>
  <si>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</si>
  <si>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</si>
  <si>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</si>
  <si>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</si>
  <si>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</si>
  <si>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</si>
  <si>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</si>
  <si>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</si>
  <si>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</si>
  <si>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</si>
  <si>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</si>
  <si>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</si>
  <si>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</si>
  <si>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</si>
  <si>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</si>
  <si>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</si>
  <si>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</si>
  <si>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</si>
  <si>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</si>
  <si>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</si>
  <si>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</si>
  <si>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</si>
  <si>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</si>
  <si>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</si>
  <si>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</si>
  <si>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</si>
  <si>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</si>
  <si>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</si>
  <si>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</si>
  <si>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</si>
  <si>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</si>
  <si>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</si>
  <si>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</si>
  <si>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</si>
  <si>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</si>
  <si>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</si>
  <si>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Поддержка малого бизнеса на 2015-2018 г.г.</t>
  </si>
  <si>
    <t>0412</t>
  </si>
  <si>
    <t>План на 2018 год в соответствии со сводной бюджетной росписью</t>
  </si>
  <si>
    <t>8.2.</t>
  </si>
  <si>
    <t>8.2.1.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</si>
  <si>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</si>
  <si>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</si>
  <si>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</si>
  <si>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</si>
  <si>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</si>
  <si>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8.3.</t>
  </si>
  <si>
    <t>8.3.1.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</si>
  <si>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</si>
  <si>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</si>
  <si>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</si>
  <si>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8.1.8.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</si>
  <si>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</si>
  <si>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</si>
  <si>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70 8 00 L0971</t>
  </si>
  <si>
    <t>Подпрограмма "Здоровье". Софинансирование мероприятий на капитальный ремонт спортивных залов образовательных учреждений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</si>
  <si>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</si>
  <si>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</si>
  <si>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</si>
  <si>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</si>
  <si>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S2590</t>
  </si>
  <si>
    <t>8.1.9.</t>
  </si>
  <si>
    <t>8.3.2.</t>
  </si>
  <si>
    <t>8.3.3.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</si>
  <si>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</si>
  <si>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</si>
  <si>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Начальник финансового управления администрации</t>
  </si>
  <si>
    <t>Н. А. Ковшарова</t>
  </si>
  <si>
    <t>Подпрограмма "Отдых, оздоровление и занятость детей". Оздоровление и занятость в лагерях с дневным пребыванием детей.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</si>
  <si>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 xml:space="preserve"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укрепление МБТ учреждений, оказывающих услуги по организации отдыха и оздоровления детей </t>
  </si>
  <si>
    <t>70 8 00 S2070</t>
  </si>
  <si>
    <t>8.1.10.</t>
  </si>
  <si>
    <t>8.1.11.</t>
  </si>
  <si>
    <t>Устойчивое развитие муниципального образования Куйтунский район на 2014-2017 г.г. и на период до 2020 г. Софинансирование на обеспечение развития и укрепления МБТ муниципальных домов культуры</t>
  </si>
  <si>
    <t>0801</t>
  </si>
  <si>
    <t>708 00 L4670</t>
  </si>
  <si>
    <t>Информация об исполнении муниципальных программ  и подпрограмм 
муниципального образования Куйтунский район на 01.08.2018 г.</t>
  </si>
  <si>
    <t>Исп. Шишкина А.Н. 8 (395 36) 5-24-70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</si>
</sst>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5"/>
  <sheetViews>
    <sheetView showGridLines="0" tabSelected="1" view="pageBreakPreview" topLeftCell="A30" zoomScaleNormal="145" zoomScaleSheetLayoutView="100" workbookViewId="0">
      <selection activeCell="E42" sqref="E42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29" t="s">
        <v>95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B2" s="27"/>
      <c r="C2" s="27"/>
      <c r="D2" s="27"/>
      <c r="E2" s="27"/>
      <c r="F2" s="27"/>
      <c r="G2" s="28"/>
      <c r="H2" s="28"/>
      <c r="I2" s="28"/>
    </row>
    <row r="3" spans="1:9" x14ac:dyDescent="0.2">
      <c r="G3" s="4"/>
      <c r="H3" s="35" t="s">
        <v>0</v>
      </c>
      <c r="I3" s="35"/>
    </row>
    <row r="4" spans="1:9" x14ac:dyDescent="0.2">
      <c r="A4" s="30" t="s">
        <v>2</v>
      </c>
      <c r="B4" s="30" t="s">
        <v>3</v>
      </c>
      <c r="C4" s="32" t="s">
        <v>20</v>
      </c>
      <c r="D4" s="33"/>
      <c r="E4" s="33"/>
      <c r="F4" s="34"/>
      <c r="G4" s="30" t="s">
        <v>57</v>
      </c>
      <c r="H4" s="30" t="s">
        <v>4</v>
      </c>
      <c r="I4" s="30" t="s">
        <v>5</v>
      </c>
    </row>
    <row r="5" spans="1:9" ht="52.5" customHeight="1" x14ac:dyDescent="0.2">
      <c r="A5" s="31"/>
      <c r="B5" s="31"/>
      <c r="C5" s="11" t="s">
        <v>21</v>
      </c>
      <c r="D5" s="11" t="s">
        <v>22</v>
      </c>
      <c r="E5" s="11" t="s">
        <v>23</v>
      </c>
      <c r="F5" s="11" t="s">
        <v>24</v>
      </c>
      <c r="G5" s="31"/>
      <c r="H5" s="31"/>
      <c r="I5" s="31"/>
    </row>
    <row r="6" spans="1:9" ht="34.5" customHeight="1" x14ac:dyDescent="0.2">
      <c r="A6" s="9">
        <v>1</v>
      </c>
      <c r="B6" s="10" t="s">
        <v>11</v>
      </c>
      <c r="C6" s="11" t="s">
        <v>25</v>
      </c>
      <c r="D6" s="11" t="s">
        <v>26</v>
      </c>
      <c r="E6" s="11" t="s">
        <v>27</v>
      </c>
      <c r="F6" s="11" t="s">
        <v>62</v>
      </c>
      <c r="G6" s="5">
        <v>35</v>
      </c>
      <c r="H6" s="5">
        <v>0</v>
      </c>
      <c r="I6" s="12">
        <f>H6/G6</f>
        <v>0</v>
      </c>
    </row>
    <row r="7" spans="1:9" ht="34.5" customHeight="1" x14ac:dyDescent="0.2">
      <c r="A7" s="9">
        <v>2</v>
      </c>
      <c r="B7" s="10" t="s">
        <v>55</v>
      </c>
      <c r="C7" s="11" t="s">
        <v>25</v>
      </c>
      <c r="D7" s="11" t="s">
        <v>56</v>
      </c>
      <c r="E7" s="11" t="s">
        <v>69</v>
      </c>
      <c r="F7" s="11" t="s">
        <v>61</v>
      </c>
      <c r="G7" s="5">
        <v>1590</v>
      </c>
      <c r="H7" s="5">
        <v>0</v>
      </c>
      <c r="I7" s="12">
        <f>H7/G7</f>
        <v>0</v>
      </c>
    </row>
    <row r="8" spans="1:9" ht="41.25" customHeight="1" x14ac:dyDescent="0.2">
      <c r="A8" s="9">
        <v>3</v>
      </c>
      <c r="B8" s="10" t="s">
        <v>12</v>
      </c>
      <c r="C8" s="11" t="s">
        <v>25</v>
      </c>
      <c r="D8" s="11" t="s">
        <v>28</v>
      </c>
      <c r="E8" s="11" t="s">
        <v>29</v>
      </c>
      <c r="F8" s="11" t="s">
        <v>62</v>
      </c>
      <c r="G8" s="5">
        <v>567</v>
      </c>
      <c r="H8" s="5">
        <v>555</v>
      </c>
      <c r="I8" s="12">
        <f t="shared" ref="I8:I9" si="0">H8/G8</f>
        <v>0.97883597883597884</v>
      </c>
    </row>
    <row r="9" spans="1:9" ht="42" customHeight="1" x14ac:dyDescent="0.2">
      <c r="A9" s="9">
        <v>4</v>
      </c>
      <c r="B9" s="10" t="s">
        <v>12</v>
      </c>
      <c r="C9" s="11" t="s">
        <v>32</v>
      </c>
      <c r="D9" s="11" t="s">
        <v>36</v>
      </c>
      <c r="E9" s="11" t="s">
        <v>29</v>
      </c>
      <c r="F9" s="11" t="s">
        <v>62</v>
      </c>
      <c r="G9" s="5">
        <v>1847</v>
      </c>
      <c r="H9" s="5">
        <v>480.1</v>
      </c>
      <c r="I9" s="12">
        <f t="shared" si="0"/>
        <v>0.25993502977801841</v>
      </c>
    </row>
    <row r="10" spans="1:9" ht="21.75" customHeight="1" x14ac:dyDescent="0.2">
      <c r="A10" s="9">
        <v>5</v>
      </c>
      <c r="B10" s="10" t="s">
        <v>71</v>
      </c>
      <c r="C10" s="11" t="s">
        <v>25</v>
      </c>
      <c r="D10" s="11" t="s">
        <v>30</v>
      </c>
      <c r="E10" s="11" t="s">
        <v>31</v>
      </c>
      <c r="F10" s="11" t="s">
        <v>62</v>
      </c>
      <c r="G10" s="5">
        <v>500</v>
      </c>
      <c r="H10" s="5">
        <v>373.1</v>
      </c>
      <c r="I10" s="12">
        <f>H10/G10</f>
        <v>0.74620000000000009</v>
      </c>
    </row>
    <row r="11" spans="1:9" ht="35.25" customHeight="1" x14ac:dyDescent="0.2">
      <c r="A11" s="9">
        <v>6</v>
      </c>
      <c r="B11" s="10" t="s">
        <v>13</v>
      </c>
      <c r="C11" s="11" t="s">
        <v>25</v>
      </c>
      <c r="D11" s="11" t="s">
        <v>30</v>
      </c>
      <c r="E11" s="11" t="s">
        <v>33</v>
      </c>
      <c r="F11" s="11" t="s">
        <v>62</v>
      </c>
      <c r="G11" s="5">
        <v>58</v>
      </c>
      <c r="H11" s="5">
        <v>23.8</v>
      </c>
      <c r="I11" s="12">
        <f>H11/G11</f>
        <v>0.41034482758620688</v>
      </c>
    </row>
    <row r="12" spans="1:9" ht="31.5" x14ac:dyDescent="0.2">
      <c r="A12" s="9">
        <v>7</v>
      </c>
      <c r="B12" s="10" t="s">
        <v>72</v>
      </c>
      <c r="C12" s="11" t="s">
        <v>25</v>
      </c>
      <c r="D12" s="11" t="s">
        <v>34</v>
      </c>
      <c r="E12" s="11" t="s">
        <v>35</v>
      </c>
      <c r="F12" s="11" t="s">
        <v>62</v>
      </c>
      <c r="G12" s="5">
        <v>478</v>
      </c>
      <c r="H12" s="5">
        <v>297.2</v>
      </c>
      <c r="I12" s="12">
        <f t="shared" ref="I12:I37" si="1">H12/G12</f>
        <v>0.62175732217573221</v>
      </c>
    </row>
    <row r="13" spans="1:9" ht="16.5" customHeight="1" x14ac:dyDescent="0.2">
      <c r="A13" s="9">
        <v>8</v>
      </c>
      <c r="B13" s="10" t="s">
        <v>14</v>
      </c>
      <c r="C13" s="11" t="s">
        <v>32</v>
      </c>
      <c r="D13" s="11"/>
      <c r="E13" s="11"/>
      <c r="F13" s="11"/>
      <c r="G13" s="5">
        <f>G14+G26+G28</f>
        <v>6947.1999999999989</v>
      </c>
      <c r="H13" s="5">
        <f>H14+H26+H28</f>
        <v>3007.2999999999997</v>
      </c>
      <c r="I13" s="12">
        <f t="shared" si="1"/>
        <v>0.4328794334408107</v>
      </c>
    </row>
    <row r="14" spans="1:9" x14ac:dyDescent="0.2">
      <c r="A14" s="9" t="s">
        <v>47</v>
      </c>
      <c r="B14" s="10" t="s">
        <v>14</v>
      </c>
      <c r="C14" s="11" t="s">
        <v>32</v>
      </c>
      <c r="D14" s="11"/>
      <c r="E14" s="11"/>
      <c r="F14" s="11" t="s">
        <v>62</v>
      </c>
      <c r="G14" s="5">
        <f>G15+G18+G19+G23+G25+G22+G20+G21+G24+G16+G17</f>
        <v>6421.3999999999987</v>
      </c>
      <c r="H14" s="5">
        <f>H15+H16+H17+H18+H19+H20+H21+H22+H23+H24+H25</f>
        <v>2839.7999999999997</v>
      </c>
      <c r="I14" s="12">
        <f t="shared" si="1"/>
        <v>0.44224000996667395</v>
      </c>
    </row>
    <row r="15" spans="1:9" ht="22.5" x14ac:dyDescent="0.2">
      <c r="A15" s="15" t="s">
        <v>48</v>
      </c>
      <c r="B15" s="16" t="s">
        <v>15</v>
      </c>
      <c r="C15" s="13" t="s">
        <v>32</v>
      </c>
      <c r="D15" s="13" t="s">
        <v>36</v>
      </c>
      <c r="E15" s="13" t="s">
        <v>37</v>
      </c>
      <c r="F15" s="13" t="s">
        <v>62</v>
      </c>
      <c r="G15" s="6">
        <f>362.9-31.9</f>
        <v>331</v>
      </c>
      <c r="H15" s="6">
        <v>267.2</v>
      </c>
      <c r="I15" s="14">
        <f t="shared" si="1"/>
        <v>0.80725075528700907</v>
      </c>
    </row>
    <row r="16" spans="1:9" s="24" customFormat="1" ht="101.25" x14ac:dyDescent="0.2">
      <c r="A16" s="15" t="s">
        <v>49</v>
      </c>
      <c r="B16" s="16" t="s">
        <v>87</v>
      </c>
      <c r="C16" s="13" t="s">
        <v>32</v>
      </c>
      <c r="D16" s="13" t="s">
        <v>30</v>
      </c>
      <c r="E16" s="13" t="s">
        <v>83</v>
      </c>
      <c r="F16" s="13" t="s">
        <v>62</v>
      </c>
      <c r="G16" s="6">
        <v>186.7</v>
      </c>
      <c r="H16" s="6">
        <v>186.7</v>
      </c>
      <c r="I16" s="14">
        <f t="shared" si="1"/>
        <v>1</v>
      </c>
    </row>
    <row r="17" spans="1:9" s="24" customFormat="1" ht="90" x14ac:dyDescent="0.2">
      <c r="A17" s="15" t="s">
        <v>50</v>
      </c>
      <c r="B17" s="16" t="s">
        <v>88</v>
      </c>
      <c r="C17" s="13" t="s">
        <v>32</v>
      </c>
      <c r="D17" s="13" t="s">
        <v>30</v>
      </c>
      <c r="E17" s="13" t="s">
        <v>89</v>
      </c>
      <c r="F17" s="13" t="s">
        <v>62</v>
      </c>
      <c r="G17" s="6">
        <v>111</v>
      </c>
      <c r="H17" s="6">
        <v>49.7</v>
      </c>
      <c r="I17" s="14">
        <f t="shared" si="1"/>
        <v>0.44774774774774778</v>
      </c>
    </row>
    <row r="18" spans="1:9" x14ac:dyDescent="0.2">
      <c r="A18" s="15" t="s">
        <v>51</v>
      </c>
      <c r="B18" s="16" t="s">
        <v>16</v>
      </c>
      <c r="C18" s="13" t="s">
        <v>32</v>
      </c>
      <c r="D18" s="13" t="s">
        <v>36</v>
      </c>
      <c r="E18" s="13" t="s">
        <v>37</v>
      </c>
      <c r="F18" s="13" t="s">
        <v>62</v>
      </c>
      <c r="G18" s="6">
        <v>234.4</v>
      </c>
      <c r="H18" s="6">
        <f>64.7+45</f>
        <v>109.7</v>
      </c>
      <c r="I18" s="14">
        <f t="shared" si="1"/>
        <v>0.46800341296928327</v>
      </c>
    </row>
    <row r="19" spans="1:9" x14ac:dyDescent="0.2">
      <c r="A19" s="15" t="s">
        <v>52</v>
      </c>
      <c r="B19" s="16" t="s">
        <v>17</v>
      </c>
      <c r="C19" s="13" t="s">
        <v>32</v>
      </c>
      <c r="D19" s="13" t="s">
        <v>36</v>
      </c>
      <c r="E19" s="13" t="s">
        <v>37</v>
      </c>
      <c r="F19" s="13" t="s">
        <v>62</v>
      </c>
      <c r="G19" s="6">
        <v>203</v>
      </c>
      <c r="H19" s="6">
        <v>0</v>
      </c>
      <c r="I19" s="14">
        <f t="shared" si="1"/>
        <v>0</v>
      </c>
    </row>
    <row r="20" spans="1:9" s="24" customFormat="1" ht="45" x14ac:dyDescent="0.2">
      <c r="A20" s="15" t="s">
        <v>53</v>
      </c>
      <c r="B20" s="16" t="s">
        <v>74</v>
      </c>
      <c r="C20" s="13" t="s">
        <v>32</v>
      </c>
      <c r="D20" s="13" t="s">
        <v>46</v>
      </c>
      <c r="E20" s="13" t="s">
        <v>73</v>
      </c>
      <c r="F20" s="13" t="s">
        <v>62</v>
      </c>
      <c r="G20" s="6">
        <v>216.2</v>
      </c>
      <c r="H20" s="6">
        <v>0</v>
      </c>
      <c r="I20" s="14">
        <f t="shared" si="1"/>
        <v>0</v>
      </c>
    </row>
    <row r="21" spans="1:9" ht="22.5" x14ac:dyDescent="0.2">
      <c r="A21" s="15" t="s">
        <v>54</v>
      </c>
      <c r="B21" s="16" t="s">
        <v>77</v>
      </c>
      <c r="C21" s="13" t="s">
        <v>32</v>
      </c>
      <c r="D21" s="13" t="s">
        <v>36</v>
      </c>
      <c r="E21" s="13" t="s">
        <v>37</v>
      </c>
      <c r="F21" s="13" t="s">
        <v>62</v>
      </c>
      <c r="G21" s="6">
        <v>36.4</v>
      </c>
      <c r="H21" s="6">
        <f>25.8+10.5</f>
        <v>36.299999999999997</v>
      </c>
      <c r="I21" s="14">
        <f t="shared" si="1"/>
        <v>0.99725274725274726</v>
      </c>
    </row>
    <row r="22" spans="1:9" ht="33.75" x14ac:dyDescent="0.2">
      <c r="A22" s="15" t="s">
        <v>70</v>
      </c>
      <c r="B22" s="16" t="s">
        <v>68</v>
      </c>
      <c r="C22" s="13" t="s">
        <v>32</v>
      </c>
      <c r="D22" s="13" t="s">
        <v>36</v>
      </c>
      <c r="E22" s="13" t="s">
        <v>37</v>
      </c>
      <c r="F22" s="13" t="s">
        <v>62</v>
      </c>
      <c r="G22" s="6">
        <v>100</v>
      </c>
      <c r="H22" s="6">
        <v>100</v>
      </c>
      <c r="I22" s="14">
        <f t="shared" si="1"/>
        <v>1</v>
      </c>
    </row>
    <row r="23" spans="1:9" x14ac:dyDescent="0.2">
      <c r="A23" s="15" t="s">
        <v>80</v>
      </c>
      <c r="B23" s="16" t="s">
        <v>18</v>
      </c>
      <c r="C23" s="13" t="s">
        <v>32</v>
      </c>
      <c r="D23" s="13" t="s">
        <v>36</v>
      </c>
      <c r="E23" s="13" t="s">
        <v>37</v>
      </c>
      <c r="F23" s="13" t="s">
        <v>62</v>
      </c>
      <c r="G23" s="6">
        <v>159.1</v>
      </c>
      <c r="H23" s="6">
        <v>0</v>
      </c>
      <c r="I23" s="14">
        <f t="shared" si="1"/>
        <v>0</v>
      </c>
    </row>
    <row r="24" spans="1:9" s="24" customFormat="1" ht="67.5" x14ac:dyDescent="0.2">
      <c r="A24" s="15" t="s">
        <v>90</v>
      </c>
      <c r="B24" s="16" t="s">
        <v>78</v>
      </c>
      <c r="C24" s="13" t="s">
        <v>32</v>
      </c>
      <c r="D24" s="13" t="s">
        <v>46</v>
      </c>
      <c r="E24" s="13" t="s">
        <v>79</v>
      </c>
      <c r="F24" s="13" t="s">
        <v>62</v>
      </c>
      <c r="G24" s="6">
        <v>340.9</v>
      </c>
      <c r="H24" s="6">
        <v>280.10000000000002</v>
      </c>
      <c r="I24" s="14">
        <f t="shared" si="1"/>
        <v>0.82164857729539464</v>
      </c>
    </row>
    <row r="25" spans="1:9" ht="22.5" x14ac:dyDescent="0.2">
      <c r="A25" s="15" t="s">
        <v>91</v>
      </c>
      <c r="B25" s="17" t="s">
        <v>19</v>
      </c>
      <c r="C25" s="13" t="s">
        <v>32</v>
      </c>
      <c r="D25" s="13" t="s">
        <v>36</v>
      </c>
      <c r="E25" s="13" t="s">
        <v>37</v>
      </c>
      <c r="F25" s="13" t="s">
        <v>62</v>
      </c>
      <c r="G25" s="6">
        <f>4583.3-80.6</f>
        <v>4502.7</v>
      </c>
      <c r="H25" s="6">
        <v>1810.1</v>
      </c>
      <c r="I25" s="14">
        <f t="shared" ref="I25" si="2">H25/G25</f>
        <v>0.40200324249894509</v>
      </c>
    </row>
    <row r="26" spans="1:9" x14ac:dyDescent="0.2">
      <c r="A26" s="9" t="s">
        <v>58</v>
      </c>
      <c r="B26" s="10" t="s">
        <v>14</v>
      </c>
      <c r="C26" s="11" t="s">
        <v>32</v>
      </c>
      <c r="D26" s="11" t="s">
        <v>36</v>
      </c>
      <c r="E26" s="11" t="s">
        <v>37</v>
      </c>
      <c r="F26" s="11" t="s">
        <v>63</v>
      </c>
      <c r="G26" s="5">
        <f>G27</f>
        <v>100</v>
      </c>
      <c r="H26" s="5">
        <f>H27</f>
        <v>0</v>
      </c>
      <c r="I26" s="12">
        <f>H26/G26</f>
        <v>0</v>
      </c>
    </row>
    <row r="27" spans="1:9" ht="22.5" x14ac:dyDescent="0.2">
      <c r="A27" s="18" t="s">
        <v>59</v>
      </c>
      <c r="B27" s="16" t="s">
        <v>41</v>
      </c>
      <c r="C27" s="13" t="s">
        <v>32</v>
      </c>
      <c r="D27" s="13" t="s">
        <v>36</v>
      </c>
      <c r="E27" s="13" t="s">
        <v>37</v>
      </c>
      <c r="F27" s="13" t="s">
        <v>63</v>
      </c>
      <c r="G27" s="6">
        <v>100</v>
      </c>
      <c r="H27" s="6">
        <v>0</v>
      </c>
      <c r="I27" s="12">
        <f t="shared" ref="I27:I31" si="3">H27/G27</f>
        <v>0</v>
      </c>
    </row>
    <row r="28" spans="1:9" x14ac:dyDescent="0.2">
      <c r="A28" s="23" t="s">
        <v>65</v>
      </c>
      <c r="B28" s="10" t="s">
        <v>14</v>
      </c>
      <c r="C28" s="11" t="s">
        <v>32</v>
      </c>
      <c r="D28" s="11"/>
      <c r="E28" s="11"/>
      <c r="F28" s="11" t="s">
        <v>64</v>
      </c>
      <c r="G28" s="5">
        <f>G32+G31+G29+G30</f>
        <v>425.8</v>
      </c>
      <c r="H28" s="5">
        <f>H32+H31+H29+H30</f>
        <v>167.5</v>
      </c>
      <c r="I28" s="12">
        <f t="shared" si="3"/>
        <v>0.39337717238139969</v>
      </c>
    </row>
    <row r="29" spans="1:9" s="24" customFormat="1" ht="90" x14ac:dyDescent="0.2">
      <c r="A29" s="18" t="s">
        <v>66</v>
      </c>
      <c r="B29" s="16" t="s">
        <v>84</v>
      </c>
      <c r="C29" s="13" t="s">
        <v>32</v>
      </c>
      <c r="D29" s="13" t="s">
        <v>30</v>
      </c>
      <c r="E29" s="13" t="s">
        <v>83</v>
      </c>
      <c r="F29" s="13" t="s">
        <v>64</v>
      </c>
      <c r="G29" s="6">
        <v>39.299999999999997</v>
      </c>
      <c r="H29" s="6">
        <v>39.299999999999997</v>
      </c>
      <c r="I29" s="12">
        <f t="shared" si="3"/>
        <v>1</v>
      </c>
    </row>
    <row r="30" spans="1:9" ht="22.5" x14ac:dyDescent="0.2">
      <c r="A30" s="15" t="s">
        <v>48</v>
      </c>
      <c r="B30" s="16" t="s">
        <v>15</v>
      </c>
      <c r="C30" s="13" t="s">
        <v>32</v>
      </c>
      <c r="D30" s="13" t="s">
        <v>36</v>
      </c>
      <c r="E30" s="13" t="s">
        <v>37</v>
      </c>
      <c r="F30" s="13" t="s">
        <v>64</v>
      </c>
      <c r="G30" s="6">
        <v>31.9</v>
      </c>
      <c r="H30" s="6">
        <v>19.5</v>
      </c>
      <c r="I30" s="14">
        <f t="shared" si="3"/>
        <v>0.61128526645768033</v>
      </c>
    </row>
    <row r="31" spans="1:9" s="24" customFormat="1" ht="22.5" x14ac:dyDescent="0.2">
      <c r="A31" s="18" t="s">
        <v>81</v>
      </c>
      <c r="B31" s="17" t="s">
        <v>19</v>
      </c>
      <c r="C31" s="13" t="s">
        <v>32</v>
      </c>
      <c r="D31" s="13" t="s">
        <v>36</v>
      </c>
      <c r="E31" s="13" t="s">
        <v>37</v>
      </c>
      <c r="F31" s="13" t="s">
        <v>64</v>
      </c>
      <c r="G31" s="6">
        <f>80.6+156</f>
        <v>236.6</v>
      </c>
      <c r="H31" s="6">
        <v>108.7</v>
      </c>
      <c r="I31" s="12">
        <f t="shared" si="3"/>
        <v>0.45942519019442096</v>
      </c>
    </row>
    <row r="32" spans="1:9" ht="56.25" x14ac:dyDescent="0.2">
      <c r="A32" s="15" t="s">
        <v>82</v>
      </c>
      <c r="B32" s="16" t="s">
        <v>75</v>
      </c>
      <c r="C32" s="13" t="s">
        <v>32</v>
      </c>
      <c r="D32" s="13" t="s">
        <v>46</v>
      </c>
      <c r="E32" s="13" t="s">
        <v>76</v>
      </c>
      <c r="F32" s="13" t="s">
        <v>64</v>
      </c>
      <c r="G32" s="6">
        <v>118</v>
      </c>
      <c r="H32" s="6">
        <v>0</v>
      </c>
      <c r="I32" s="14">
        <f>H32/G32</f>
        <v>0</v>
      </c>
    </row>
    <row r="33" spans="1:9" ht="42" x14ac:dyDescent="0.2">
      <c r="A33" s="9">
        <v>9</v>
      </c>
      <c r="B33" s="10" t="s">
        <v>60</v>
      </c>
      <c r="C33" s="11" t="s">
        <v>25</v>
      </c>
      <c r="D33" s="11" t="s">
        <v>30</v>
      </c>
      <c r="E33" s="11" t="s">
        <v>38</v>
      </c>
      <c r="F33" s="11" t="s">
        <v>62</v>
      </c>
      <c r="G33" s="5">
        <v>33</v>
      </c>
      <c r="H33" s="5">
        <v>12</v>
      </c>
      <c r="I33" s="12">
        <f t="shared" si="1"/>
        <v>0.36363636363636365</v>
      </c>
    </row>
    <row r="34" spans="1:9" ht="42" x14ac:dyDescent="0.2">
      <c r="A34" s="9">
        <v>10</v>
      </c>
      <c r="B34" s="10" t="s">
        <v>60</v>
      </c>
      <c r="C34" s="11" t="s">
        <v>32</v>
      </c>
      <c r="D34" s="11" t="s">
        <v>30</v>
      </c>
      <c r="E34" s="11" t="s">
        <v>38</v>
      </c>
      <c r="F34" s="11" t="s">
        <v>62</v>
      </c>
      <c r="G34" s="5">
        <v>20</v>
      </c>
      <c r="H34" s="5">
        <v>0</v>
      </c>
      <c r="I34" s="12">
        <f t="shared" si="1"/>
        <v>0</v>
      </c>
    </row>
    <row r="35" spans="1:9" ht="31.5" x14ac:dyDescent="0.2">
      <c r="A35" s="9">
        <v>11</v>
      </c>
      <c r="B35" s="10" t="s">
        <v>43</v>
      </c>
      <c r="C35" s="11" t="s">
        <v>25</v>
      </c>
      <c r="D35" s="11" t="s">
        <v>39</v>
      </c>
      <c r="E35" s="11" t="s">
        <v>40</v>
      </c>
      <c r="F35" s="11" t="s">
        <v>62</v>
      </c>
      <c r="G35" s="5">
        <v>77.5</v>
      </c>
      <c r="H35" s="5">
        <v>36.799999999999997</v>
      </c>
      <c r="I35" s="12">
        <f t="shared" si="1"/>
        <v>0.47483870967741931</v>
      </c>
    </row>
    <row r="36" spans="1:9" ht="73.5" x14ac:dyDescent="0.2">
      <c r="A36" s="9">
        <v>12</v>
      </c>
      <c r="B36" s="10" t="s">
        <v>44</v>
      </c>
      <c r="C36" s="11" t="s">
        <v>25</v>
      </c>
      <c r="D36" s="11" t="s">
        <v>46</v>
      </c>
      <c r="E36" s="11" t="s">
        <v>45</v>
      </c>
      <c r="F36" s="11" t="s">
        <v>67</v>
      </c>
      <c r="G36" s="5">
        <v>13836.6</v>
      </c>
      <c r="H36" s="5">
        <v>7149.5</v>
      </c>
      <c r="I36" s="12">
        <f t="shared" si="1"/>
        <v>0.51670930719974562</v>
      </c>
    </row>
    <row r="37" spans="1:9" ht="63" x14ac:dyDescent="0.2">
      <c r="A37" s="9">
        <v>13</v>
      </c>
      <c r="B37" s="10" t="s">
        <v>92</v>
      </c>
      <c r="C37" s="11" t="s">
        <v>25</v>
      </c>
      <c r="D37" s="11" t="s">
        <v>93</v>
      </c>
      <c r="E37" s="11" t="s">
        <v>94</v>
      </c>
      <c r="F37" s="11" t="s">
        <v>62</v>
      </c>
      <c r="G37" s="5">
        <v>138.80000000000001</v>
      </c>
      <c r="H37" s="5">
        <v>0</v>
      </c>
      <c r="I37" s="12">
        <f t="shared" si="1"/>
        <v>0</v>
      </c>
    </row>
    <row r="38" spans="1:9" x14ac:dyDescent="0.2">
      <c r="A38" s="26" t="s">
        <v>1</v>
      </c>
      <c r="B38" s="26"/>
      <c r="C38" s="19"/>
      <c r="D38" s="19"/>
      <c r="E38" s="19"/>
      <c r="F38" s="19"/>
      <c r="G38" s="5">
        <f>G6++G8+G9+G10+G11+G12+G13+G33+G34+G35+G36+G7+G37</f>
        <v>26128.1</v>
      </c>
      <c r="H38" s="5">
        <f>H6++H8+H9+H10+H11+H12+H13+H33+H34+H35+H36+H7+H37</f>
        <v>11934.8</v>
      </c>
      <c r="I38" s="12">
        <f t="shared" ref="I38" si="4">H38/G38</f>
        <v>0.45678024808539464</v>
      </c>
    </row>
    <row r="39" spans="1:9" x14ac:dyDescent="0.2">
      <c r="B39" s="20"/>
      <c r="C39" s="20"/>
      <c r="D39" s="20"/>
      <c r="E39" s="20"/>
      <c r="F39" s="20"/>
    </row>
    <row r="40" spans="1:9" x14ac:dyDescent="0.2">
      <c r="B40" s="20"/>
      <c r="C40" s="20"/>
      <c r="D40" s="20"/>
      <c r="E40" s="20"/>
      <c r="F40" s="20"/>
    </row>
    <row r="41" spans="1:9" ht="15.75" x14ac:dyDescent="0.25">
      <c r="A41" s="8" t="s">
        <v>85</v>
      </c>
      <c r="B41" s="21"/>
      <c r="C41" s="21"/>
      <c r="D41" s="21"/>
      <c r="E41" s="21"/>
      <c r="F41" s="21"/>
      <c r="G41" s="8"/>
      <c r="H41" s="8"/>
      <c r="I41" s="8"/>
    </row>
    <row r="42" spans="1:9" ht="15.75" x14ac:dyDescent="0.25">
      <c r="A42" s="8" t="s">
        <v>42</v>
      </c>
      <c r="B42" s="21"/>
      <c r="C42" s="21"/>
      <c r="D42" s="21"/>
      <c r="E42" s="21"/>
      <c r="F42" s="21"/>
      <c r="G42" s="25" t="s">
        <v>86</v>
      </c>
      <c r="H42" s="25"/>
      <c r="I42" s="25"/>
    </row>
    <row r="45" spans="1:9" x14ac:dyDescent="0.2">
      <c r="A45" s="22" t="s">
        <v>96</v>
      </c>
    </row>
  </sheetData>
  <mergeCells count="11">
    <mergeCell ref="G42:I42"/>
    <mergeCell ref="A38:B38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0" fitToHeight="2" orientation="portrait" r:id="rId1"/>
  <headerFooter differentFirst="1" alignWithMargins="0">
    <oddFooter>&amp;R&amp;"Times New Roman,обычный"&amp;P</oddFooter>
  </headerFooter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2018-07-31T03:37:57Z</cp:lastPrinted>
  <dcterms:created xsi:type="dcterms:W3CDTF">2002-03-11T10:22:12Z</dcterms:created>
  <dcterms:modified xsi:type="dcterms:W3CDTF">2018-07-31T03:38:21Z</dcterms:modified>
</cp:coreProperties>
</file>