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0" yWindow="0" windowWidth="28800" windowHeight="118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(2)'!$C$5:$F$202</definedName>
  </definedNames>
  <calcPr calcId="152511"/>
</workbook>
</file>

<file path=xl/calcChain.xml><?xml version="1.0" encoding="utf-8"?>
<calcChain xmlns="http://schemas.openxmlformats.org/spreadsheetml/2006/main">
  <c r="H194" i="7" l="1"/>
  <c r="G194" i="7"/>
  <c r="G189" i="7"/>
  <c r="I189" i="7"/>
  <c r="G111" i="7"/>
  <c r="H111" i="7"/>
  <c r="I117" i="7"/>
  <c r="G80" i="7"/>
  <c r="I85" i="7"/>
  <c r="G6" i="7"/>
  <c r="G148" i="7" l="1"/>
  <c r="I196" i="7"/>
  <c r="I193" i="7"/>
  <c r="I168" i="7"/>
  <c r="I165" i="7"/>
  <c r="H120" i="7"/>
  <c r="G120" i="7"/>
  <c r="I121" i="7"/>
  <c r="I115" i="7" l="1"/>
  <c r="I106" i="7"/>
  <c r="H98" i="7"/>
  <c r="I56" i="7" l="1"/>
  <c r="I45" i="7"/>
  <c r="I78" i="7" l="1"/>
  <c r="I73" i="7"/>
  <c r="I201" i="7" l="1"/>
  <c r="I200" i="7"/>
  <c r="I199" i="7"/>
  <c r="I198" i="7"/>
  <c r="H197" i="7"/>
  <c r="G197" i="7"/>
  <c r="I195" i="7"/>
  <c r="I194" i="7"/>
  <c r="I192" i="7"/>
  <c r="I191" i="7"/>
  <c r="I190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7" i="7"/>
  <c r="I166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H148" i="7"/>
  <c r="I147" i="7"/>
  <c r="I146" i="7"/>
  <c r="H145" i="7"/>
  <c r="G145" i="7"/>
  <c r="I144" i="7"/>
  <c r="I143" i="7"/>
  <c r="H142" i="7"/>
  <c r="G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H129" i="7"/>
  <c r="G129" i="7"/>
  <c r="I128" i="7"/>
  <c r="I127" i="7"/>
  <c r="I126" i="7"/>
  <c r="H125" i="7"/>
  <c r="G125" i="7"/>
  <c r="I124" i="7"/>
  <c r="H123" i="7"/>
  <c r="G123" i="7"/>
  <c r="I122" i="7"/>
  <c r="I119" i="7"/>
  <c r="I118" i="7"/>
  <c r="I116" i="7"/>
  <c r="I113" i="7"/>
  <c r="I112" i="7"/>
  <c r="I110" i="7"/>
  <c r="H109" i="7"/>
  <c r="G109" i="7"/>
  <c r="I108" i="7"/>
  <c r="I107" i="7"/>
  <c r="I105" i="7"/>
  <c r="I104" i="7"/>
  <c r="H103" i="7"/>
  <c r="G103" i="7"/>
  <c r="I102" i="7"/>
  <c r="H101" i="7"/>
  <c r="G101" i="7"/>
  <c r="I100" i="7"/>
  <c r="I97" i="7"/>
  <c r="H96" i="7"/>
  <c r="G96" i="7"/>
  <c r="I95" i="7"/>
  <c r="H94" i="7"/>
  <c r="G94" i="7"/>
  <c r="I93" i="7"/>
  <c r="H92" i="7"/>
  <c r="G92" i="7"/>
  <c r="I91" i="7"/>
  <c r="H90" i="7"/>
  <c r="G90" i="7"/>
  <c r="I89" i="7"/>
  <c r="I88" i="7"/>
  <c r="I87" i="7"/>
  <c r="I86" i="7"/>
  <c r="I84" i="7"/>
  <c r="I83" i="7"/>
  <c r="I82" i="7"/>
  <c r="I81" i="7"/>
  <c r="H80" i="7"/>
  <c r="I79" i="7"/>
  <c r="I77" i="7"/>
  <c r="I76" i="7"/>
  <c r="I75" i="7"/>
  <c r="I74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5" i="7"/>
  <c r="I54" i="7"/>
  <c r="I53" i="7"/>
  <c r="I52" i="7"/>
  <c r="I51" i="7"/>
  <c r="I50" i="7"/>
  <c r="I49" i="7"/>
  <c r="I48" i="7"/>
  <c r="I47" i="7"/>
  <c r="I46" i="7"/>
  <c r="I44" i="7"/>
  <c r="I43" i="7"/>
  <c r="I42" i="7"/>
  <c r="G41" i="7"/>
  <c r="I41" i="7" s="1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H6" i="7"/>
  <c r="I109" i="7" l="1"/>
  <c r="I111" i="7"/>
  <c r="I145" i="7"/>
  <c r="I96" i="7"/>
  <c r="I123" i="7"/>
  <c r="I129" i="7"/>
  <c r="I197" i="7"/>
  <c r="H202" i="7"/>
  <c r="I80" i="7"/>
  <c r="I94" i="7"/>
  <c r="I103" i="7"/>
  <c r="I120" i="7"/>
  <c r="I92" i="7"/>
  <c r="I101" i="7"/>
  <c r="I90" i="7"/>
  <c r="I125" i="7"/>
  <c r="I142" i="7"/>
  <c r="I148" i="7"/>
  <c r="I6" i="7" l="1"/>
  <c r="I99" i="7" l="1"/>
  <c r="G98" i="7"/>
  <c r="G202" i="7" s="1"/>
  <c r="I202" i="7" s="1"/>
  <c r="I98" i="7" l="1"/>
</calcChain>
</file>

<file path=xl/sharedStrings.xml><?xml version="1.0" encoding="utf-8"?>
<sst xmlns="http://schemas.openxmlformats.org/spreadsheetml/2006/main" count="849" uniqueCount="287">
  <si>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</si>
  <si>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</si>
  <si>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</si>
  <si>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</si>
  <si>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</si>
  <si>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</si>
  <si>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</si>
  <si>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</si>
  <si>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</si>
  <si>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</si>
  <si>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</si>
  <si>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"Отдых, оздоровление и занятость детей"</t>
  </si>
  <si>
    <t>Подпрограмма "Одаренный ребенок"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</si>
  <si>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</si>
  <si>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</si>
  <si>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</si>
  <si>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</si>
  <si>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</si>
  <si>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</si>
  <si>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</si>
  <si>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</si>
  <si>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</si>
  <si>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</si>
  <si>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</si>
  <si>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</si>
  <si>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</si>
  <si>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</si>
  <si>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</si>
  <si>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</si>
  <si>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</si>
  <si>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Подпрограмма "Создание условий для проведения ГИА"</t>
  </si>
  <si>
    <t>0701</t>
  </si>
  <si>
    <t>0503</t>
  </si>
  <si>
    <t>0703</t>
  </si>
  <si>
    <t>Подпрограмма "Дошкольное образование"</t>
  </si>
  <si>
    <t>Подпрограмма "Осуществление муниципальной поддержки приоритетного национального проекта "Образование" в муниципальном образовании Куйтунский район"</t>
  </si>
  <si>
    <t>Подпрограмма "Дополнительное образование детей в сфере образования"</t>
  </si>
  <si>
    <t>Подпрограмма "Создание благоприятных условий для капитализации человеческого потенциала"</t>
  </si>
  <si>
    <t xml:space="preserve">Подпрограмма "Насыщение Управления образования администрации муниципального образования Куйтунский район средствами вычислительной и организационной техники". </t>
  </si>
  <si>
    <t>Подпрограмма "Пожарная безопасность"</t>
  </si>
  <si>
    <t>Подпрограмма "Развитие и поддержка инфраструктуры системы образования района"</t>
  </si>
  <si>
    <t>0705</t>
  </si>
  <si>
    <t>Образование на 2019-2023 годы</t>
  </si>
  <si>
    <t>01.1.02.21000</t>
  </si>
  <si>
    <t>01.3.01.21000</t>
  </si>
  <si>
    <t>01.2.01.21000</t>
  </si>
  <si>
    <t>01.4.01.21000</t>
  </si>
  <si>
    <t>01.4.01.S2080</t>
  </si>
  <si>
    <t>01.4.02.21000</t>
  </si>
  <si>
    <t>01.4.03.21000</t>
  </si>
  <si>
    <t>01.5.01.21000</t>
  </si>
  <si>
    <t>01.6.00.S2988</t>
  </si>
  <si>
    <t>01.7.02.21000</t>
  </si>
  <si>
    <t>01.8.00.S2989</t>
  </si>
  <si>
    <t>01.9.00.21000</t>
  </si>
  <si>
    <t>01.А.00.21000</t>
  </si>
  <si>
    <t>01.Б.00.21000</t>
  </si>
  <si>
    <t>01.Б.00.S2590</t>
  </si>
  <si>
    <t>01.В.01.21000</t>
  </si>
  <si>
    <t>01.В.01.20350</t>
  </si>
  <si>
    <t>01.В.02.21000</t>
  </si>
  <si>
    <t>01.В.03.21000</t>
  </si>
  <si>
    <t>01.Г.01.21000</t>
  </si>
  <si>
    <t>01.Г.01.S2050</t>
  </si>
  <si>
    <t>Подпрограмма "Обеспечение реализации муниципальной программы"</t>
  </si>
  <si>
    <t>01.Д.01.20100</t>
  </si>
  <si>
    <t>01.Д.01.S2972</t>
  </si>
  <si>
    <t>01.Д.01.20300</t>
  </si>
  <si>
    <t>01.Д.02.20300</t>
  </si>
  <si>
    <t>01.Д.02.73010</t>
  </si>
  <si>
    <t>01.Д.03.20300</t>
  </si>
  <si>
    <t>01.Д.03.20350</t>
  </si>
  <si>
    <t>01.Д.03.S2976</t>
  </si>
  <si>
    <t>01.Д.03.73020</t>
  </si>
  <si>
    <t>1004</t>
  </si>
  <si>
    <t>01.Д.P1.73050</t>
  </si>
  <si>
    <t>01.Д.03.73170</t>
  </si>
  <si>
    <t>01.Д.03.73180</t>
  </si>
  <si>
    <t>01.Д.03.S2957</t>
  </si>
  <si>
    <t>01.Д.04.20300</t>
  </si>
  <si>
    <t>01.Д.04.S2972</t>
  </si>
  <si>
    <t>01.Д.05.20300</t>
  </si>
  <si>
    <t>01.Д.05.S2972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</si>
  <si>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</si>
  <si>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</si>
  <si>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</si>
  <si>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</si>
  <si>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</si>
  <si>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</si>
  <si>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</si>
  <si>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</si>
  <si>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</si>
  <si>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</si>
  <si>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</si>
  <si>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</si>
  <si>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</si>
  <si>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</si>
  <si>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</si>
  <si>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</si>
  <si>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</si>
  <si>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</si>
  <si>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</si>
  <si>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</si>
  <si>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</si>
  <si>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</si>
  <si>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</si>
  <si>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0111</t>
  </si>
  <si>
    <t>02.1.02.00000</t>
  </si>
  <si>
    <t>1401</t>
  </si>
  <si>
    <t>02.1.04.72680</t>
  </si>
  <si>
    <t>500</t>
  </si>
  <si>
    <t>02.1.04.20600</t>
  </si>
  <si>
    <t>3.</t>
  </si>
  <si>
    <t>Молодежь Куйтунского района на 2018-2022гг.</t>
  </si>
  <si>
    <t>03.0.00.21000</t>
  </si>
  <si>
    <t>4.</t>
  </si>
  <si>
    <t>04.0.00.21000</t>
  </si>
  <si>
    <t>5.</t>
  </si>
  <si>
    <t>Поддержка малого бизнеса на 2019-2024гг.</t>
  </si>
  <si>
    <t>05.0.00.21000</t>
  </si>
  <si>
    <t>6.</t>
  </si>
  <si>
    <t>Профилактика правонарушений на территории муниципального образования Куйтунский район на 2016-2020 гг.</t>
  </si>
  <si>
    <t>0314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</si>
  <si>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</si>
  <si>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</si>
  <si>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</si>
  <si>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</si>
  <si>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</si>
  <si>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</si>
  <si>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08.0.00.21000</t>
  </si>
  <si>
    <t>9.</t>
  </si>
  <si>
    <t>Реформирование жилищно-коммунального хозяйства муниципального образования Куйтунский район на 2020-2024 гг</t>
  </si>
  <si>
    <t>0502</t>
  </si>
  <si>
    <t>09.0.00.21000</t>
  </si>
  <si>
    <t>09.0.00.S2200</t>
  </si>
  <si>
    <t>10.</t>
  </si>
  <si>
    <t>Охрана окружающей среды на 2019-2022 гг.</t>
  </si>
  <si>
    <t>10.0.01.21000</t>
  </si>
  <si>
    <t>11.</t>
  </si>
  <si>
    <t>400</t>
  </si>
  <si>
    <t>Субсидия местным бюджетам на создание дополнительных мест для детей в возрасте от 1,5 до 3 лет в образовательных организациях</t>
  </si>
  <si>
    <t>0501</t>
  </si>
  <si>
    <t>11.0.00.21000</t>
  </si>
  <si>
    <t>1102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</si>
  <si>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</si>
  <si>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</si>
  <si>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</si>
  <si>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</si>
  <si>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</si>
  <si>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Привлечение и закрепление врачебных кадров муниципального образования Куйтунский район на 2019-2023 гг</t>
  </si>
  <si>
    <t>1003</t>
  </si>
  <si>
    <t>13.0.02.21000</t>
  </si>
  <si>
    <t>300</t>
  </si>
  <si>
    <t>14.</t>
  </si>
  <si>
    <t xml:space="preserve">Развитие дорожного хозяйства на территории муниципального образования Куйтунский район на 2020-2024 гг </t>
  </si>
  <si>
    <t>Софинансирование на осуществление дорожной деятельности в отношении автомобильных дорог местного значения</t>
  </si>
  <si>
    <t>0409</t>
  </si>
  <si>
    <t>14.0.01.21000</t>
  </si>
  <si>
    <t>Субсидия местным бюджетам на осуществление дорожной деятельности в отношении автомобильных дорог местного значения</t>
  </si>
  <si>
    <t>14.0.01.S2951</t>
  </si>
  <si>
    <t>Капитальный ремонт и содержание автомобильной дороги</t>
  </si>
  <si>
    <t>Субсидия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</si>
  <si>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</si>
  <si>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</si>
  <si>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</si>
  <si>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</si>
  <si>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</si>
  <si>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</si>
  <si>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</si>
  <si>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</si>
  <si>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</si>
  <si>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05.0.00.00000</t>
  </si>
  <si>
    <t>06.0.00.00000</t>
  </si>
  <si>
    <t>07.0.00.00000</t>
  </si>
  <si>
    <t>08.0.00.00000</t>
  </si>
  <si>
    <t>10.0.00.00000</t>
  </si>
  <si>
    <t>12.0.00.00000</t>
  </si>
  <si>
    <t>реализация иных направлений расходов основного мероприятия, подпрограммы, программы</t>
  </si>
  <si>
    <t>организация деятельности учреждений культуры</t>
  </si>
  <si>
    <t>15.0.01.20300</t>
  </si>
  <si>
    <t>15.0.00.00000</t>
  </si>
  <si>
    <t>15.0.01.S2972</t>
  </si>
  <si>
    <t>0801</t>
  </si>
  <si>
    <t>Субсидия местным бюджетам на комплектование книжных фондов муниципальных общедоступных библиотек</t>
  </si>
  <si>
    <t>15.0.01.S2102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</si>
  <si>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</si>
  <si>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15.0.01.L4670</t>
  </si>
  <si>
    <t>Софинансирование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</si>
  <si>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16.</t>
  </si>
  <si>
    <t>Профилактика социально значимых заболеваний на территории муниципального образования Куйтунский район на 2020-2022 гг</t>
  </si>
  <si>
    <t>16.0.00.00000</t>
  </si>
  <si>
    <t>0113</t>
  </si>
  <si>
    <t>16.0.00.21000</t>
  </si>
  <si>
    <t>17.</t>
  </si>
  <si>
    <t>17.0.00.00000</t>
  </si>
  <si>
    <t>17.0.01.21000</t>
  </si>
  <si>
    <t>Оформление объектов в муниципальную собственность</t>
  </si>
  <si>
    <t>18.</t>
  </si>
  <si>
    <t>Муниципальное управление на 2020-2024 гг</t>
  </si>
  <si>
    <t>18.0.00.00000</t>
  </si>
  <si>
    <t>Денежная выплата приглашенным медицинским работникам</t>
  </si>
  <si>
    <t>Финансовое обеспечение выполнения функций высшего должностного лица</t>
  </si>
  <si>
    <t>0102</t>
  </si>
  <si>
    <t>18.0.01.20100</t>
  </si>
  <si>
    <t>18.0.01.S2972</t>
  </si>
  <si>
    <t>Финансовое обеспечение выполнения функций органов местного самоуправления</t>
  </si>
  <si>
    <t>0104</t>
  </si>
  <si>
    <t>18.0.02.20100</t>
  </si>
  <si>
    <t>18.0.02.S2972</t>
  </si>
  <si>
    <t>Обеспечение условий деятельности в области земельно-имущественных отношений</t>
  </si>
  <si>
    <t>18.0.03.20100</t>
  </si>
  <si>
    <t>18.0.03.S2972</t>
  </si>
  <si>
    <t>Совершенствование системы учета муниципальной собственности</t>
  </si>
  <si>
    <t>18.0.04.20100</t>
  </si>
  <si>
    <t>Поддержка и улучшение состояния ЖКХ</t>
  </si>
  <si>
    <t>0408</t>
  </si>
  <si>
    <t>18.0.05.20100</t>
  </si>
  <si>
    <t>Осуществление отдельных областных государственных полномочий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</si>
  <si>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</si>
  <si>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</si>
  <si>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</si>
  <si>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</si>
  <si>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</si>
  <si>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</si>
  <si>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</si>
  <si>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18.0.06.54690</t>
  </si>
  <si>
    <t>18.0.06.73120</t>
  </si>
  <si>
    <t>0605</t>
  </si>
  <si>
    <t>1006</t>
  </si>
  <si>
    <t>18.0.06.73040</t>
  </si>
  <si>
    <t>18.0.06.73060</t>
  </si>
  <si>
    <t>Финансовое обеспечение выполнения функций по осуществлению части переданных полномочий поселений по решению вопросов местного значения</t>
  </si>
  <si>
    <t>18.0.07.20100</t>
  </si>
  <si>
    <t xml:space="preserve">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 </t>
  </si>
  <si>
    <t>1001</t>
  </si>
  <si>
    <t>18.0.08.21000</t>
  </si>
  <si>
    <t>Обеспечение эффективности управления экономическим развитием</t>
  </si>
  <si>
    <t>18.0.09.S2370</t>
  </si>
  <si>
    <t>0804</t>
  </si>
  <si>
    <t>План на 2020 год в соответствии со сводной бюджетной росписью</t>
  </si>
  <si>
    <t>Комплексное развитие муниципального образования Куйтунский район Иркутской области на 2014-2017 годы и на период до 2020 года</t>
  </si>
  <si>
    <t>01.4.01.S2070</t>
  </si>
  <si>
    <t>01.6.00.21000</t>
  </si>
  <si>
    <t>09.0.00.20350</t>
  </si>
  <si>
    <t>1105</t>
  </si>
  <si>
    <t>19.</t>
  </si>
  <si>
    <t>Укрепление межнационального и межконфессиального согласия на территории муниципального образования Куйтунский район на 2020-2022 гг.</t>
  </si>
  <si>
    <t>19.0.00.00000</t>
  </si>
  <si>
    <t>19.0.02.20100</t>
  </si>
  <si>
    <t>19.0.03.20100</t>
  </si>
  <si>
    <t>19.0.04.20100</t>
  </si>
  <si>
    <t>19.0.05.20100</t>
  </si>
  <si>
    <t>01.Г.00.L2551</t>
  </si>
  <si>
    <t>17.0.01.S2954</t>
  </si>
  <si>
    <t>Субсидии местным бюджетам на строит-во генерирующих объектов на основе возобновляемых источников энергии, модернизацию и реконструкцию существующих объектов, вырабатывающих тепловую и электрическую энергию с использованием высокоэффек-го энергогенерирующего оборуд-я с альтернат-ми источноками энергии, и на содействие развитию и модернизации электроэнергетики в Иркутской области</t>
  </si>
  <si>
    <t>Развитие жилищного строительства на сельских территориях и повышение уровня благоустройства домовладений</t>
  </si>
  <si>
    <t>11.0.01.L5761</t>
  </si>
  <si>
    <t>Приобретение жилья для специалистов</t>
  </si>
  <si>
    <t>11.0.02.21000</t>
  </si>
  <si>
    <t>11.0.03.S2790</t>
  </si>
  <si>
    <t>18.0.05.21000</t>
  </si>
  <si>
    <t>01.Д.03.21000</t>
  </si>
  <si>
    <t>01.Г.Е2.50971</t>
  </si>
  <si>
    <t>02.1.02.20100</t>
  </si>
  <si>
    <t>1403</t>
  </si>
  <si>
    <t>02.1.05.74110</t>
  </si>
  <si>
    <t>11.0.Р2.52321</t>
  </si>
  <si>
    <t>15.0.01.21000</t>
  </si>
  <si>
    <t>Исп.Лукомская М.А. 8 (395 36) 5-24-70</t>
  </si>
  <si>
    <t>Подпрограмма "Поддержка инновационного развития управления образования, педагогических кадров Куйтунского района"</t>
  </si>
  <si>
    <t>01.Д.01.21000</t>
  </si>
  <si>
    <t>01.Д.04.21000</t>
  </si>
  <si>
    <t>01.Д.05.21000</t>
  </si>
  <si>
    <t>0405</t>
  </si>
  <si>
    <t>11.0.03.21000</t>
  </si>
  <si>
    <t>12.0.00.S2850</t>
  </si>
  <si>
    <t>18.0.05.74140</t>
  </si>
  <si>
    <t>18.0.10.74090</t>
  </si>
  <si>
    <t>Подпрограмма "Привлечение и закрепление педагогических кадров"</t>
  </si>
  <si>
    <t>Улучшение условий и охраны труда в муниципальном образовании Куйтунский район</t>
  </si>
  <si>
    <t>Развитие культуры в муниципальном образовании Куйтунский район на 2019-2021 гг</t>
  </si>
  <si>
    <t>Субсидии местным бюджетам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</si>
  <si>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Защита населения и территории от чрезвычайных ситуаций природного техногенного характера, гражданская оборона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</si>
  <si>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</si>
  <si>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Информация об исполнении муниципальных программ  и подпрограмм 
муниципального образования Куйтунский район на 01.08.2020 г.</t>
  </si>
  <si>
    <t>Начальник финансового управления администрации</t>
  </si>
  <si>
    <t>Н. А. Ковшарова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</si>
</sst>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7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49" fontId="2" fillId="0" borderId="1" xfId="0" applyNumberFormat="1" applyFont="1" applyFill="1" applyBorder="1" applyAlignment="1">
      <alignment horizontal="justify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4" fillId="0" borderId="0" xfId="0" applyFont="1" applyFill="1" applyBorder="1"/>
    <xf numFmtId="49" fontId="2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0" fillId="0" borderId="0" xfId="0" applyFill="1"/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6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36" t="s">
        <v>7</v>
      </c>
      <c r="B5" s="36"/>
      <c r="C5" s="36"/>
      <c r="D5" s="36"/>
      <c r="E5" s="1"/>
      <c r="F5" s="1"/>
      <c r="G5" s="1"/>
      <c r="I5" s="3" t="s">
        <v>8</v>
      </c>
    </row>
    <row r="6" spans="1:9" x14ac:dyDescent="0.2">
      <c r="A6" s="1"/>
      <c r="B6" s="1"/>
      <c r="C6" s="1"/>
      <c r="D6" s="1"/>
      <c r="E6" s="1"/>
      <c r="F6" s="1"/>
      <c r="G6" s="1"/>
      <c r="H6" s="3"/>
      <c r="I6" s="3"/>
    </row>
    <row r="7" spans="1:9" x14ac:dyDescent="0.2">
      <c r="A7" s="1"/>
      <c r="B7" s="1"/>
      <c r="C7" s="1"/>
      <c r="D7" s="1"/>
      <c r="E7" s="1"/>
      <c r="F7" s="1"/>
      <c r="G7" s="1"/>
      <c r="H7" s="3"/>
      <c r="I7" s="3"/>
    </row>
    <row r="8" spans="1:9" ht="58.15" customHeight="1" x14ac:dyDescent="0.2">
      <c r="A8" s="36" t="s">
        <v>9</v>
      </c>
      <c r="B8" s="36"/>
      <c r="C8" s="36"/>
      <c r="D8" s="36"/>
      <c r="E8" s="1"/>
      <c r="F8" s="1"/>
      <c r="G8" s="1"/>
      <c r="I8" s="3" t="s">
        <v>10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1"/>
  <sheetViews>
    <sheetView tabSelected="1" topLeftCell="A199" workbookViewId="0">
      <selection activeCell="B213" sqref="B213"/>
    </sheetView>
  </sheetViews>
  <sheetFormatPr defaultRowHeight="12.75" x14ac:dyDescent="0.2"/>
  <cols>
    <col min="1" max="1" width="6.140625" customWidth="1"/>
    <col min="2" max="2" width="45.140625" customWidth="1"/>
    <col min="5" max="5" width="15.85546875" customWidth="1"/>
    <col min="7" max="7" width="12" customWidth="1"/>
    <col min="8" max="8" width="10.42578125" customWidth="1"/>
    <col min="9" max="9" width="11.140625" customWidth="1"/>
  </cols>
  <sheetData>
    <row r="1" spans="1:9" ht="39" customHeight="1" x14ac:dyDescent="0.25">
      <c r="A1" s="43" t="s">
        <v>284</v>
      </c>
      <c r="B1" s="43"/>
      <c r="C1" s="43"/>
      <c r="D1" s="43"/>
      <c r="E1" s="43"/>
      <c r="F1" s="43"/>
      <c r="G1" s="43"/>
      <c r="H1" s="43"/>
      <c r="I1" s="43"/>
    </row>
    <row r="2" spans="1:9" x14ac:dyDescent="0.2">
      <c r="A2" s="5"/>
      <c r="B2" s="44"/>
      <c r="C2" s="44"/>
      <c r="D2" s="44"/>
      <c r="E2" s="44"/>
      <c r="F2" s="44"/>
      <c r="G2" s="45"/>
      <c r="H2" s="45"/>
      <c r="I2" s="45"/>
    </row>
    <row r="3" spans="1:9" x14ac:dyDescent="0.2">
      <c r="A3" s="5"/>
      <c r="B3" s="5"/>
      <c r="C3" s="5"/>
      <c r="D3" s="5"/>
      <c r="E3" s="5"/>
      <c r="F3" s="5"/>
      <c r="G3" s="4"/>
      <c r="H3" s="46" t="s">
        <v>0</v>
      </c>
      <c r="I3" s="46"/>
    </row>
    <row r="4" spans="1:9" ht="24" customHeight="1" x14ac:dyDescent="0.2">
      <c r="A4" s="52" t="s">
        <v>2</v>
      </c>
      <c r="B4" s="47" t="s">
        <v>3</v>
      </c>
      <c r="C4" s="49" t="s">
        <v>14</v>
      </c>
      <c r="D4" s="50"/>
      <c r="E4" s="50"/>
      <c r="F4" s="51"/>
      <c r="G4" s="47" t="s">
        <v>239</v>
      </c>
      <c r="H4" s="47" t="s">
        <v>4</v>
      </c>
      <c r="I4" s="47" t="s">
        <v>5</v>
      </c>
    </row>
    <row r="5" spans="1:9" ht="46.5" customHeight="1" x14ac:dyDescent="0.2">
      <c r="A5" s="52"/>
      <c r="B5" s="48"/>
      <c r="C5" s="19" t="s">
        <v>15</v>
      </c>
      <c r="D5" s="19" t="s">
        <v>16</v>
      </c>
      <c r="E5" s="19" t="s">
        <v>17</v>
      </c>
      <c r="F5" s="19" t="s">
        <v>18</v>
      </c>
      <c r="G5" s="48"/>
      <c r="H5" s="48"/>
      <c r="I5" s="48"/>
    </row>
    <row r="6" spans="1:9" x14ac:dyDescent="0.2">
      <c r="A6" s="30" t="s">
        <v>98</v>
      </c>
      <c r="B6" s="7" t="s">
        <v>42</v>
      </c>
      <c r="C6" s="19" t="s">
        <v>21</v>
      </c>
      <c r="D6" s="19"/>
      <c r="E6" s="19" t="s">
        <v>167</v>
      </c>
      <c r="F6" s="19"/>
      <c r="G6" s="17">
        <f>SUM(G7:G79)</f>
        <v>983891.00000000012</v>
      </c>
      <c r="H6" s="17">
        <f>SUM(H7:H79)</f>
        <v>595087.39999999991</v>
      </c>
      <c r="I6" s="8">
        <f t="shared" ref="I6:I123" si="0">H6/G6</f>
        <v>0.60483061639958069</v>
      </c>
    </row>
    <row r="7" spans="1:9" x14ac:dyDescent="0.2">
      <c r="A7" s="21" t="s">
        <v>83</v>
      </c>
      <c r="B7" s="11" t="s">
        <v>34</v>
      </c>
      <c r="C7" s="9" t="s">
        <v>21</v>
      </c>
      <c r="D7" s="9" t="s">
        <v>31</v>
      </c>
      <c r="E7" s="9" t="s">
        <v>43</v>
      </c>
      <c r="F7" s="9" t="s">
        <v>27</v>
      </c>
      <c r="G7" s="16">
        <v>497.8</v>
      </c>
      <c r="H7" s="16"/>
      <c r="I7" s="10">
        <f t="shared" si="0"/>
        <v>0</v>
      </c>
    </row>
    <row r="8" spans="1:9" ht="33.75" x14ac:dyDescent="0.2">
      <c r="A8" s="21" t="s">
        <v>84</v>
      </c>
      <c r="B8" s="11" t="s">
        <v>35</v>
      </c>
      <c r="C8" s="9" t="s">
        <v>21</v>
      </c>
      <c r="D8" s="9" t="s">
        <v>22</v>
      </c>
      <c r="E8" s="9" t="s">
        <v>45</v>
      </c>
      <c r="F8" s="9" t="s">
        <v>27</v>
      </c>
      <c r="G8" s="16">
        <v>62</v>
      </c>
      <c r="H8" s="16"/>
      <c r="I8" s="10">
        <f t="shared" si="0"/>
        <v>0</v>
      </c>
    </row>
    <row r="9" spans="1:9" ht="22.5" x14ac:dyDescent="0.2">
      <c r="A9" s="21" t="s">
        <v>85</v>
      </c>
      <c r="B9" s="28" t="s">
        <v>36</v>
      </c>
      <c r="C9" s="9" t="s">
        <v>21</v>
      </c>
      <c r="D9" s="9" t="s">
        <v>22</v>
      </c>
      <c r="E9" s="9" t="s">
        <v>44</v>
      </c>
      <c r="F9" s="9" t="s">
        <v>27</v>
      </c>
      <c r="G9" s="16">
        <v>686</v>
      </c>
      <c r="H9" s="16">
        <v>10.8</v>
      </c>
      <c r="I9" s="10">
        <f t="shared" si="0"/>
        <v>1.5743440233236154E-2</v>
      </c>
    </row>
    <row r="10" spans="1:9" x14ac:dyDescent="0.2">
      <c r="A10" s="53" t="s">
        <v>86</v>
      </c>
      <c r="B10" s="37" t="s">
        <v>11</v>
      </c>
      <c r="C10" s="9" t="s">
        <v>21</v>
      </c>
      <c r="D10" s="9" t="s">
        <v>20</v>
      </c>
      <c r="E10" s="9" t="s">
        <v>46</v>
      </c>
      <c r="F10" s="9" t="s">
        <v>27</v>
      </c>
      <c r="G10" s="16">
        <v>203</v>
      </c>
      <c r="H10" s="16"/>
      <c r="I10" s="10">
        <f t="shared" si="0"/>
        <v>0</v>
      </c>
    </row>
    <row r="11" spans="1:9" x14ac:dyDescent="0.2">
      <c r="A11" s="53"/>
      <c r="B11" s="41"/>
      <c r="C11" s="9" t="s">
        <v>21</v>
      </c>
      <c r="D11" s="9" t="s">
        <v>20</v>
      </c>
      <c r="E11" s="9" t="s">
        <v>241</v>
      </c>
      <c r="F11" s="9" t="s">
        <v>27</v>
      </c>
      <c r="G11" s="16">
        <v>2257.5</v>
      </c>
      <c r="H11" s="16">
        <v>1223.3</v>
      </c>
      <c r="I11" s="10">
        <f t="shared" si="0"/>
        <v>0.54188261351052047</v>
      </c>
    </row>
    <row r="12" spans="1:9" x14ac:dyDescent="0.2">
      <c r="A12" s="53"/>
      <c r="B12" s="41"/>
      <c r="C12" s="9" t="s">
        <v>21</v>
      </c>
      <c r="D12" s="9" t="s">
        <v>20</v>
      </c>
      <c r="E12" s="9" t="s">
        <v>47</v>
      </c>
      <c r="F12" s="9" t="s">
        <v>27</v>
      </c>
      <c r="G12" s="16">
        <v>2674.7</v>
      </c>
      <c r="H12" s="16"/>
      <c r="I12" s="10">
        <f t="shared" si="0"/>
        <v>0</v>
      </c>
    </row>
    <row r="13" spans="1:9" x14ac:dyDescent="0.2">
      <c r="A13" s="53"/>
      <c r="B13" s="41"/>
      <c r="C13" s="9" t="s">
        <v>21</v>
      </c>
      <c r="D13" s="9" t="s">
        <v>20</v>
      </c>
      <c r="E13" s="9" t="s">
        <v>47</v>
      </c>
      <c r="F13" s="9" t="s">
        <v>29</v>
      </c>
      <c r="G13" s="16">
        <v>506</v>
      </c>
      <c r="H13" s="16"/>
      <c r="I13" s="10">
        <f t="shared" si="0"/>
        <v>0</v>
      </c>
    </row>
    <row r="14" spans="1:9" x14ac:dyDescent="0.2">
      <c r="A14" s="53"/>
      <c r="B14" s="41"/>
      <c r="C14" s="9" t="s">
        <v>21</v>
      </c>
      <c r="D14" s="9" t="s">
        <v>20</v>
      </c>
      <c r="E14" s="9" t="s">
        <v>48</v>
      </c>
      <c r="F14" s="9" t="s">
        <v>27</v>
      </c>
      <c r="G14" s="16">
        <v>500</v>
      </c>
      <c r="H14" s="16"/>
      <c r="I14" s="10">
        <f t="shared" si="0"/>
        <v>0</v>
      </c>
    </row>
    <row r="15" spans="1:9" x14ac:dyDescent="0.2">
      <c r="A15" s="53"/>
      <c r="B15" s="41"/>
      <c r="C15" s="9" t="s">
        <v>21</v>
      </c>
      <c r="D15" s="9" t="s">
        <v>20</v>
      </c>
      <c r="E15" s="9" t="s">
        <v>49</v>
      </c>
      <c r="F15" s="9" t="s">
        <v>27</v>
      </c>
      <c r="G15" s="16">
        <v>725</v>
      </c>
      <c r="H15" s="16"/>
      <c r="I15" s="10">
        <f t="shared" si="0"/>
        <v>0</v>
      </c>
    </row>
    <row r="16" spans="1:9" x14ac:dyDescent="0.2">
      <c r="A16" s="53"/>
      <c r="B16" s="38"/>
      <c r="C16" s="9" t="s">
        <v>21</v>
      </c>
      <c r="D16" s="9" t="s">
        <v>20</v>
      </c>
      <c r="E16" s="9" t="s">
        <v>49</v>
      </c>
      <c r="F16" s="9" t="s">
        <v>29</v>
      </c>
      <c r="G16" s="16">
        <v>30</v>
      </c>
      <c r="H16" s="16"/>
      <c r="I16" s="10">
        <f t="shared" si="0"/>
        <v>0</v>
      </c>
    </row>
    <row r="17" spans="1:9" x14ac:dyDescent="0.2">
      <c r="A17" s="21" t="s">
        <v>87</v>
      </c>
      <c r="B17" s="11" t="s">
        <v>12</v>
      </c>
      <c r="C17" s="9" t="s">
        <v>21</v>
      </c>
      <c r="D17" s="9" t="s">
        <v>22</v>
      </c>
      <c r="E17" s="9" t="s">
        <v>50</v>
      </c>
      <c r="F17" s="9" t="s">
        <v>27</v>
      </c>
      <c r="G17" s="16">
        <v>220.7</v>
      </c>
      <c r="H17" s="16">
        <v>110</v>
      </c>
      <c r="I17" s="10">
        <f t="shared" si="0"/>
        <v>0.49841413683733576</v>
      </c>
    </row>
    <row r="18" spans="1:9" ht="12.75" customHeight="1" x14ac:dyDescent="0.2">
      <c r="A18" s="53" t="s">
        <v>88</v>
      </c>
      <c r="B18" s="37" t="s">
        <v>37</v>
      </c>
      <c r="C18" s="9" t="s">
        <v>21</v>
      </c>
      <c r="D18" s="9" t="s">
        <v>24</v>
      </c>
      <c r="E18" s="9" t="s">
        <v>242</v>
      </c>
      <c r="F18" s="9" t="s">
        <v>27</v>
      </c>
      <c r="G18" s="16">
        <v>45.2</v>
      </c>
      <c r="H18" s="16">
        <v>5.0999999999999996</v>
      </c>
      <c r="I18" s="10">
        <f>H18/G18</f>
        <v>0.11283185840707963</v>
      </c>
    </row>
    <row r="19" spans="1:9" ht="22.5" customHeight="1" x14ac:dyDescent="0.2">
      <c r="A19" s="53"/>
      <c r="B19" s="38"/>
      <c r="C19" s="9" t="s">
        <v>21</v>
      </c>
      <c r="D19" s="9" t="s">
        <v>24</v>
      </c>
      <c r="E19" s="9" t="s">
        <v>51</v>
      </c>
      <c r="F19" s="9" t="s">
        <v>27</v>
      </c>
      <c r="G19" s="16">
        <v>1968</v>
      </c>
      <c r="H19" s="16"/>
      <c r="I19" s="10">
        <f t="shared" si="0"/>
        <v>0</v>
      </c>
    </row>
    <row r="20" spans="1:9" ht="22.5" x14ac:dyDescent="0.2">
      <c r="A20" s="21" t="s">
        <v>89</v>
      </c>
      <c r="B20" s="11" t="s">
        <v>278</v>
      </c>
      <c r="C20" s="9" t="s">
        <v>21</v>
      </c>
      <c r="D20" s="9" t="s">
        <v>22</v>
      </c>
      <c r="E20" s="9" t="s">
        <v>52</v>
      </c>
      <c r="F20" s="9" t="s">
        <v>28</v>
      </c>
      <c r="G20" s="16">
        <v>54</v>
      </c>
      <c r="H20" s="16"/>
      <c r="I20" s="10">
        <f>H20/G20</f>
        <v>0</v>
      </c>
    </row>
    <row r="21" spans="1:9" ht="45" x14ac:dyDescent="0.2">
      <c r="A21" s="21" t="s">
        <v>90</v>
      </c>
      <c r="B21" s="11" t="s">
        <v>38</v>
      </c>
      <c r="C21" s="9" t="s">
        <v>21</v>
      </c>
      <c r="D21" s="9" t="s">
        <v>24</v>
      </c>
      <c r="E21" s="9" t="s">
        <v>53</v>
      </c>
      <c r="F21" s="9" t="s">
        <v>27</v>
      </c>
      <c r="G21" s="16">
        <v>2268.4</v>
      </c>
      <c r="H21" s="16"/>
      <c r="I21" s="10">
        <f t="shared" si="0"/>
        <v>0</v>
      </c>
    </row>
    <row r="22" spans="1:9" x14ac:dyDescent="0.2">
      <c r="A22" s="21" t="s">
        <v>91</v>
      </c>
      <c r="B22" s="11" t="s">
        <v>30</v>
      </c>
      <c r="C22" s="9" t="s">
        <v>21</v>
      </c>
      <c r="D22" s="9" t="s">
        <v>22</v>
      </c>
      <c r="E22" s="9" t="s">
        <v>54</v>
      </c>
      <c r="F22" s="9" t="s">
        <v>27</v>
      </c>
      <c r="G22" s="16">
        <v>470.3</v>
      </c>
      <c r="H22" s="16">
        <v>438.8</v>
      </c>
      <c r="I22" s="10">
        <f t="shared" si="0"/>
        <v>0.93302147565383797</v>
      </c>
    </row>
    <row r="23" spans="1:9" ht="33.75" x14ac:dyDescent="0.2">
      <c r="A23" s="21" t="s">
        <v>92</v>
      </c>
      <c r="B23" s="11" t="s">
        <v>269</v>
      </c>
      <c r="C23" s="9" t="s">
        <v>21</v>
      </c>
      <c r="D23" s="9" t="s">
        <v>22</v>
      </c>
      <c r="E23" s="9" t="s">
        <v>55</v>
      </c>
      <c r="F23" s="9" t="s">
        <v>27</v>
      </c>
      <c r="G23" s="16">
        <v>351</v>
      </c>
      <c r="H23" s="16">
        <v>150</v>
      </c>
      <c r="I23" s="10">
        <f t="shared" si="0"/>
        <v>0.42735042735042733</v>
      </c>
    </row>
    <row r="24" spans="1:9" x14ac:dyDescent="0.2">
      <c r="A24" s="53" t="s">
        <v>93</v>
      </c>
      <c r="B24" s="37" t="s">
        <v>13</v>
      </c>
      <c r="C24" s="9" t="s">
        <v>21</v>
      </c>
      <c r="D24" s="9" t="s">
        <v>24</v>
      </c>
      <c r="E24" s="9" t="s">
        <v>56</v>
      </c>
      <c r="F24" s="9" t="s">
        <v>27</v>
      </c>
      <c r="G24" s="16">
        <v>708.7</v>
      </c>
      <c r="H24" s="16">
        <v>174.1</v>
      </c>
      <c r="I24" s="10">
        <f t="shared" si="0"/>
        <v>0.24566106956399039</v>
      </c>
    </row>
    <row r="25" spans="1:9" x14ac:dyDescent="0.2">
      <c r="A25" s="53"/>
      <c r="B25" s="38"/>
      <c r="C25" s="9" t="s">
        <v>21</v>
      </c>
      <c r="D25" s="9" t="s">
        <v>24</v>
      </c>
      <c r="E25" s="9" t="s">
        <v>57</v>
      </c>
      <c r="F25" s="9" t="s">
        <v>27</v>
      </c>
      <c r="G25" s="16">
        <v>4676.3999999999996</v>
      </c>
      <c r="H25" s="16"/>
      <c r="I25" s="10">
        <f t="shared" si="0"/>
        <v>0</v>
      </c>
    </row>
    <row r="26" spans="1:9" x14ac:dyDescent="0.2">
      <c r="A26" s="53" t="s">
        <v>94</v>
      </c>
      <c r="B26" s="37" t="s">
        <v>39</v>
      </c>
      <c r="C26" s="9" t="s">
        <v>21</v>
      </c>
      <c r="D26" s="9" t="s">
        <v>31</v>
      </c>
      <c r="E26" s="9" t="s">
        <v>58</v>
      </c>
      <c r="F26" s="9" t="s">
        <v>27</v>
      </c>
      <c r="G26" s="16">
        <v>169</v>
      </c>
      <c r="H26" s="16">
        <v>131.1</v>
      </c>
      <c r="I26" s="10">
        <f t="shared" si="0"/>
        <v>0.77573964497041414</v>
      </c>
    </row>
    <row r="27" spans="1:9" x14ac:dyDescent="0.2">
      <c r="A27" s="53"/>
      <c r="B27" s="41"/>
      <c r="C27" s="9" t="s">
        <v>21</v>
      </c>
      <c r="D27" s="9" t="s">
        <v>24</v>
      </c>
      <c r="E27" s="9" t="s">
        <v>58</v>
      </c>
      <c r="F27" s="9" t="s">
        <v>27</v>
      </c>
      <c r="G27" s="16">
        <v>799.9</v>
      </c>
      <c r="H27" s="16">
        <v>695.9</v>
      </c>
      <c r="I27" s="10">
        <f t="shared" si="0"/>
        <v>0.86998374796849609</v>
      </c>
    </row>
    <row r="28" spans="1:9" x14ac:dyDescent="0.2">
      <c r="A28" s="53"/>
      <c r="B28" s="41"/>
      <c r="C28" s="9" t="s">
        <v>21</v>
      </c>
      <c r="D28" s="9" t="s">
        <v>33</v>
      </c>
      <c r="E28" s="9" t="s">
        <v>58</v>
      </c>
      <c r="F28" s="9" t="s">
        <v>27</v>
      </c>
      <c r="G28" s="16">
        <v>55</v>
      </c>
      <c r="H28" s="16">
        <v>34.200000000000003</v>
      </c>
      <c r="I28" s="10">
        <f t="shared" si="0"/>
        <v>0.62181818181818183</v>
      </c>
    </row>
    <row r="29" spans="1:9" x14ac:dyDescent="0.2">
      <c r="A29" s="53"/>
      <c r="B29" s="41"/>
      <c r="C29" s="9" t="s">
        <v>21</v>
      </c>
      <c r="D29" s="9" t="s">
        <v>20</v>
      </c>
      <c r="E29" s="9" t="s">
        <v>58</v>
      </c>
      <c r="F29" s="9" t="s">
        <v>27</v>
      </c>
      <c r="G29" s="16">
        <v>20</v>
      </c>
      <c r="H29" s="16">
        <v>11.5</v>
      </c>
      <c r="I29" s="10">
        <f t="shared" si="0"/>
        <v>0.57499999999999996</v>
      </c>
    </row>
    <row r="30" spans="1:9" x14ac:dyDescent="0.2">
      <c r="A30" s="53"/>
      <c r="B30" s="41"/>
      <c r="C30" s="9" t="s">
        <v>21</v>
      </c>
      <c r="D30" s="9" t="s">
        <v>24</v>
      </c>
      <c r="E30" s="9" t="s">
        <v>59</v>
      </c>
      <c r="F30" s="9" t="s">
        <v>29</v>
      </c>
      <c r="G30" s="16">
        <v>60</v>
      </c>
      <c r="H30" s="16">
        <v>52</v>
      </c>
      <c r="I30" s="10">
        <f t="shared" si="0"/>
        <v>0.8666666666666667</v>
      </c>
    </row>
    <row r="31" spans="1:9" x14ac:dyDescent="0.2">
      <c r="A31" s="53"/>
      <c r="B31" s="41"/>
      <c r="C31" s="9" t="s">
        <v>21</v>
      </c>
      <c r="D31" s="9" t="s">
        <v>31</v>
      </c>
      <c r="E31" s="9" t="s">
        <v>60</v>
      </c>
      <c r="F31" s="9" t="s">
        <v>27</v>
      </c>
      <c r="G31" s="16">
        <v>103</v>
      </c>
      <c r="H31" s="16"/>
      <c r="I31" s="10">
        <f t="shared" si="0"/>
        <v>0</v>
      </c>
    </row>
    <row r="32" spans="1:9" x14ac:dyDescent="0.2">
      <c r="A32" s="53"/>
      <c r="B32" s="41"/>
      <c r="C32" s="9" t="s">
        <v>21</v>
      </c>
      <c r="D32" s="9" t="s">
        <v>24</v>
      </c>
      <c r="E32" s="9" t="s">
        <v>60</v>
      </c>
      <c r="F32" s="9" t="s">
        <v>27</v>
      </c>
      <c r="G32" s="16">
        <v>150</v>
      </c>
      <c r="H32" s="16"/>
      <c r="I32" s="10">
        <f t="shared" si="0"/>
        <v>0</v>
      </c>
    </row>
    <row r="33" spans="1:9" x14ac:dyDescent="0.2">
      <c r="A33" s="53"/>
      <c r="B33" s="38"/>
      <c r="C33" s="9" t="s">
        <v>21</v>
      </c>
      <c r="D33" s="9" t="s">
        <v>24</v>
      </c>
      <c r="E33" s="9" t="s">
        <v>61</v>
      </c>
      <c r="F33" s="9" t="s">
        <v>27</v>
      </c>
      <c r="G33" s="16">
        <v>624</v>
      </c>
      <c r="H33" s="16">
        <v>291.89999999999998</v>
      </c>
      <c r="I33" s="10">
        <f t="shared" si="0"/>
        <v>0.46778846153846149</v>
      </c>
    </row>
    <row r="34" spans="1:9" x14ac:dyDescent="0.2">
      <c r="A34" s="53" t="s">
        <v>95</v>
      </c>
      <c r="B34" s="37" t="s">
        <v>40</v>
      </c>
      <c r="C34" s="9" t="s">
        <v>21</v>
      </c>
      <c r="D34" s="9" t="s">
        <v>24</v>
      </c>
      <c r="E34" s="9" t="s">
        <v>252</v>
      </c>
      <c r="F34" s="9" t="s">
        <v>27</v>
      </c>
      <c r="G34" s="16">
        <v>1700</v>
      </c>
      <c r="H34" s="16"/>
      <c r="I34" s="10">
        <f t="shared" si="0"/>
        <v>0</v>
      </c>
    </row>
    <row r="35" spans="1:9" x14ac:dyDescent="0.2">
      <c r="A35" s="53"/>
      <c r="B35" s="41"/>
      <c r="C35" s="9" t="s">
        <v>21</v>
      </c>
      <c r="D35" s="9" t="s">
        <v>31</v>
      </c>
      <c r="E35" s="9" t="s">
        <v>62</v>
      </c>
      <c r="F35" s="9" t="s">
        <v>27</v>
      </c>
      <c r="G35" s="16">
        <v>1048.5999999999999</v>
      </c>
      <c r="H35" s="16">
        <v>504.4</v>
      </c>
      <c r="I35" s="10">
        <f t="shared" si="0"/>
        <v>0.48102231546824337</v>
      </c>
    </row>
    <row r="36" spans="1:9" x14ac:dyDescent="0.2">
      <c r="A36" s="53"/>
      <c r="B36" s="41"/>
      <c r="C36" s="9" t="s">
        <v>21</v>
      </c>
      <c r="D36" s="9" t="s">
        <v>24</v>
      </c>
      <c r="E36" s="9" t="s">
        <v>62</v>
      </c>
      <c r="F36" s="9" t="s">
        <v>27</v>
      </c>
      <c r="G36" s="16">
        <v>963</v>
      </c>
      <c r="H36" s="16">
        <v>681.3</v>
      </c>
      <c r="I36" s="10">
        <f t="shared" si="0"/>
        <v>0.70747663551401863</v>
      </c>
    </row>
    <row r="37" spans="1:9" x14ac:dyDescent="0.2">
      <c r="A37" s="53"/>
      <c r="B37" s="41"/>
      <c r="C37" s="9" t="s">
        <v>21</v>
      </c>
      <c r="D37" s="9" t="s">
        <v>24</v>
      </c>
      <c r="E37" s="9" t="s">
        <v>262</v>
      </c>
      <c r="F37" s="9" t="s">
        <v>27</v>
      </c>
      <c r="G37" s="16">
        <v>2751</v>
      </c>
      <c r="H37" s="16"/>
      <c r="I37" s="10">
        <f t="shared" si="0"/>
        <v>0</v>
      </c>
    </row>
    <row r="38" spans="1:9" x14ac:dyDescent="0.2">
      <c r="A38" s="53"/>
      <c r="B38" s="41"/>
      <c r="C38" s="9" t="s">
        <v>21</v>
      </c>
      <c r="D38" s="9" t="s">
        <v>24</v>
      </c>
      <c r="E38" s="9" t="s">
        <v>262</v>
      </c>
      <c r="F38" s="9" t="s">
        <v>29</v>
      </c>
      <c r="G38" s="16">
        <v>2036.2</v>
      </c>
      <c r="H38" s="16">
        <v>1791.4</v>
      </c>
      <c r="I38" s="10">
        <f t="shared" si="0"/>
        <v>0.87977605343286513</v>
      </c>
    </row>
    <row r="39" spans="1:9" x14ac:dyDescent="0.2">
      <c r="A39" s="53"/>
      <c r="B39" s="38"/>
      <c r="C39" s="9" t="s">
        <v>21</v>
      </c>
      <c r="D39" s="9" t="s">
        <v>24</v>
      </c>
      <c r="E39" s="9" t="s">
        <v>63</v>
      </c>
      <c r="F39" s="9" t="s">
        <v>27</v>
      </c>
      <c r="G39" s="16">
        <v>66918.899999999994</v>
      </c>
      <c r="H39" s="16">
        <v>40307.300000000003</v>
      </c>
      <c r="I39" s="10">
        <f t="shared" si="0"/>
        <v>0.60233058224208713</v>
      </c>
    </row>
    <row r="40" spans="1:9" x14ac:dyDescent="0.2">
      <c r="A40" s="53" t="s">
        <v>96</v>
      </c>
      <c r="B40" s="37" t="s">
        <v>64</v>
      </c>
      <c r="C40" s="9" t="s">
        <v>21</v>
      </c>
      <c r="D40" s="9" t="s">
        <v>22</v>
      </c>
      <c r="E40" s="9" t="s">
        <v>65</v>
      </c>
      <c r="F40" s="9" t="s">
        <v>28</v>
      </c>
      <c r="G40" s="54">
        <v>2689</v>
      </c>
      <c r="H40" s="16">
        <v>1633</v>
      </c>
      <c r="I40" s="10">
        <f t="shared" si="0"/>
        <v>0.60728895500185942</v>
      </c>
    </row>
    <row r="41" spans="1:9" x14ac:dyDescent="0.2">
      <c r="A41" s="53"/>
      <c r="B41" s="41"/>
      <c r="C41" s="9" t="s">
        <v>21</v>
      </c>
      <c r="D41" s="9" t="s">
        <v>22</v>
      </c>
      <c r="E41" s="9" t="s">
        <v>66</v>
      </c>
      <c r="F41" s="9" t="s">
        <v>28</v>
      </c>
      <c r="G41" s="54">
        <f>2207+15465</f>
        <v>17672</v>
      </c>
      <c r="H41" s="16">
        <v>12619.3</v>
      </c>
      <c r="I41" s="10">
        <f t="shared" si="0"/>
        <v>0.71408442734268895</v>
      </c>
    </row>
    <row r="42" spans="1:9" x14ac:dyDescent="0.2">
      <c r="A42" s="53"/>
      <c r="B42" s="41"/>
      <c r="C42" s="9" t="s">
        <v>21</v>
      </c>
      <c r="D42" s="9" t="s">
        <v>22</v>
      </c>
      <c r="E42" s="9" t="s">
        <v>67</v>
      </c>
      <c r="F42" s="9" t="s">
        <v>28</v>
      </c>
      <c r="G42" s="54">
        <v>18077.900000000001</v>
      </c>
      <c r="H42" s="16">
        <v>15486.1</v>
      </c>
      <c r="I42" s="10">
        <f t="shared" si="0"/>
        <v>0.85663157778281762</v>
      </c>
    </row>
    <row r="43" spans="1:9" x14ac:dyDescent="0.2">
      <c r="A43" s="53"/>
      <c r="B43" s="41"/>
      <c r="C43" s="9" t="s">
        <v>21</v>
      </c>
      <c r="D43" s="9" t="s">
        <v>22</v>
      </c>
      <c r="E43" s="9" t="s">
        <v>67</v>
      </c>
      <c r="F43" s="9" t="s">
        <v>27</v>
      </c>
      <c r="G43" s="54">
        <v>4495.2</v>
      </c>
      <c r="H43" s="16">
        <v>1557.4</v>
      </c>
      <c r="I43" s="10">
        <f t="shared" si="0"/>
        <v>0.34645844456308955</v>
      </c>
    </row>
    <row r="44" spans="1:9" x14ac:dyDescent="0.2">
      <c r="A44" s="53"/>
      <c r="B44" s="41"/>
      <c r="C44" s="9" t="s">
        <v>21</v>
      </c>
      <c r="D44" s="9" t="s">
        <v>22</v>
      </c>
      <c r="E44" s="9" t="s">
        <v>67</v>
      </c>
      <c r="F44" s="9" t="s">
        <v>26</v>
      </c>
      <c r="G44" s="54">
        <v>300</v>
      </c>
      <c r="H44" s="16">
        <v>30.8</v>
      </c>
      <c r="I44" s="10">
        <f t="shared" si="0"/>
        <v>0.10266666666666667</v>
      </c>
    </row>
    <row r="45" spans="1:9" x14ac:dyDescent="0.2">
      <c r="A45" s="53"/>
      <c r="B45" s="41"/>
      <c r="C45" s="9" t="s">
        <v>21</v>
      </c>
      <c r="D45" s="9" t="s">
        <v>41</v>
      </c>
      <c r="E45" s="9" t="s">
        <v>270</v>
      </c>
      <c r="F45" s="9" t="s">
        <v>27</v>
      </c>
      <c r="G45" s="54">
        <v>5</v>
      </c>
      <c r="H45" s="16">
        <v>0</v>
      </c>
      <c r="I45" s="10">
        <f t="shared" ref="I45" si="1">H45/G45</f>
        <v>0</v>
      </c>
    </row>
    <row r="46" spans="1:9" x14ac:dyDescent="0.2">
      <c r="A46" s="53"/>
      <c r="B46" s="41"/>
      <c r="C46" s="9" t="s">
        <v>21</v>
      </c>
      <c r="D46" s="9" t="s">
        <v>31</v>
      </c>
      <c r="E46" s="9" t="s">
        <v>68</v>
      </c>
      <c r="F46" s="9" t="s">
        <v>27</v>
      </c>
      <c r="G46" s="54">
        <v>25275.7</v>
      </c>
      <c r="H46" s="16">
        <v>10791.5</v>
      </c>
      <c r="I46" s="10">
        <f t="shared" si="0"/>
        <v>0.42695157799783984</v>
      </c>
    </row>
    <row r="47" spans="1:9" x14ac:dyDescent="0.2">
      <c r="A47" s="53"/>
      <c r="B47" s="41"/>
      <c r="C47" s="9" t="s">
        <v>21</v>
      </c>
      <c r="D47" s="9" t="s">
        <v>31</v>
      </c>
      <c r="E47" s="9" t="s">
        <v>68</v>
      </c>
      <c r="F47" s="9" t="s">
        <v>26</v>
      </c>
      <c r="G47" s="54">
        <v>638.5</v>
      </c>
      <c r="H47" s="16">
        <v>255.1</v>
      </c>
      <c r="I47" s="10">
        <f t="shared" si="0"/>
        <v>0.39953014878621768</v>
      </c>
    </row>
    <row r="48" spans="1:9" x14ac:dyDescent="0.2">
      <c r="A48" s="53"/>
      <c r="B48" s="41"/>
      <c r="C48" s="9" t="s">
        <v>21</v>
      </c>
      <c r="D48" s="9" t="s">
        <v>41</v>
      </c>
      <c r="E48" s="9" t="s">
        <v>68</v>
      </c>
      <c r="F48" s="9" t="s">
        <v>27</v>
      </c>
      <c r="G48" s="54">
        <v>7.9</v>
      </c>
      <c r="H48" s="16">
        <v>2.8</v>
      </c>
      <c r="I48" s="10">
        <f t="shared" si="0"/>
        <v>0.35443037974683539</v>
      </c>
    </row>
    <row r="49" spans="1:9" x14ac:dyDescent="0.2">
      <c r="A49" s="53"/>
      <c r="B49" s="41"/>
      <c r="C49" s="9" t="s">
        <v>21</v>
      </c>
      <c r="D49" s="9" t="s">
        <v>31</v>
      </c>
      <c r="E49" s="9" t="s">
        <v>69</v>
      </c>
      <c r="F49" s="9" t="s">
        <v>28</v>
      </c>
      <c r="G49" s="54">
        <v>172822.5</v>
      </c>
      <c r="H49" s="16">
        <v>101520.4</v>
      </c>
      <c r="I49" s="10">
        <f t="shared" si="0"/>
        <v>0.58742582707691415</v>
      </c>
    </row>
    <row r="50" spans="1:9" x14ac:dyDescent="0.2">
      <c r="A50" s="53"/>
      <c r="B50" s="41"/>
      <c r="C50" s="9" t="s">
        <v>21</v>
      </c>
      <c r="D50" s="9" t="s">
        <v>31</v>
      </c>
      <c r="E50" s="9" t="s">
        <v>69</v>
      </c>
      <c r="F50" s="9" t="s">
        <v>27</v>
      </c>
      <c r="G50" s="54">
        <v>1391</v>
      </c>
      <c r="H50" s="16">
        <v>1207.3</v>
      </c>
      <c r="I50" s="10">
        <f t="shared" si="0"/>
        <v>0.86793673616103517</v>
      </c>
    </row>
    <row r="51" spans="1:9" x14ac:dyDescent="0.2">
      <c r="A51" s="53"/>
      <c r="B51" s="41"/>
      <c r="C51" s="9" t="s">
        <v>21</v>
      </c>
      <c r="D51" s="9" t="s">
        <v>31</v>
      </c>
      <c r="E51" s="9" t="s">
        <v>69</v>
      </c>
      <c r="F51" s="9" t="s">
        <v>29</v>
      </c>
      <c r="G51" s="54">
        <v>16177</v>
      </c>
      <c r="H51" s="16">
        <v>8667.2999999999993</v>
      </c>
      <c r="I51" s="10">
        <f t="shared" si="0"/>
        <v>0.53577919268096674</v>
      </c>
    </row>
    <row r="52" spans="1:9" x14ac:dyDescent="0.2">
      <c r="A52" s="53"/>
      <c r="B52" s="41"/>
      <c r="C52" s="9" t="s">
        <v>21</v>
      </c>
      <c r="D52" s="9" t="s">
        <v>24</v>
      </c>
      <c r="E52" s="9" t="s">
        <v>70</v>
      </c>
      <c r="F52" s="9" t="s">
        <v>28</v>
      </c>
      <c r="G52" s="54">
        <v>30.1</v>
      </c>
      <c r="H52" s="16">
        <v>2.5</v>
      </c>
      <c r="I52" s="10">
        <f t="shared" si="0"/>
        <v>8.3056478405315617E-2</v>
      </c>
    </row>
    <row r="53" spans="1:9" x14ac:dyDescent="0.2">
      <c r="A53" s="53"/>
      <c r="B53" s="41"/>
      <c r="C53" s="9" t="s">
        <v>21</v>
      </c>
      <c r="D53" s="9" t="s">
        <v>24</v>
      </c>
      <c r="E53" s="9" t="s">
        <v>70</v>
      </c>
      <c r="F53" s="9" t="s">
        <v>27</v>
      </c>
      <c r="G53" s="54">
        <v>49562.3</v>
      </c>
      <c r="H53" s="16">
        <v>22095.3</v>
      </c>
      <c r="I53" s="10">
        <f t="shared" si="0"/>
        <v>0.4458086085593283</v>
      </c>
    </row>
    <row r="54" spans="1:9" x14ac:dyDescent="0.2">
      <c r="A54" s="53"/>
      <c r="B54" s="41"/>
      <c r="C54" s="9" t="s">
        <v>21</v>
      </c>
      <c r="D54" s="9" t="s">
        <v>24</v>
      </c>
      <c r="E54" s="9" t="s">
        <v>70</v>
      </c>
      <c r="F54" s="9" t="s">
        <v>26</v>
      </c>
      <c r="G54" s="54">
        <v>1288.8</v>
      </c>
      <c r="H54" s="16">
        <v>892.7</v>
      </c>
      <c r="I54" s="10">
        <f t="shared" si="0"/>
        <v>0.69265983860955938</v>
      </c>
    </row>
    <row r="55" spans="1:9" x14ac:dyDescent="0.2">
      <c r="A55" s="53"/>
      <c r="B55" s="41"/>
      <c r="C55" s="9" t="s">
        <v>21</v>
      </c>
      <c r="D55" s="9" t="s">
        <v>24</v>
      </c>
      <c r="E55" s="9" t="s">
        <v>71</v>
      </c>
      <c r="F55" s="9" t="s">
        <v>29</v>
      </c>
      <c r="G55" s="54">
        <v>5113.5</v>
      </c>
      <c r="H55" s="16">
        <v>2851.1</v>
      </c>
      <c r="I55" s="10">
        <f>H55/G55</f>
        <v>0.55756331279945237</v>
      </c>
    </row>
    <row r="56" spans="1:9" x14ac:dyDescent="0.2">
      <c r="A56" s="53"/>
      <c r="B56" s="41"/>
      <c r="C56" s="9" t="s">
        <v>21</v>
      </c>
      <c r="D56" s="9" t="s">
        <v>41</v>
      </c>
      <c r="E56" s="9" t="s">
        <v>71</v>
      </c>
      <c r="F56" s="9" t="s">
        <v>27</v>
      </c>
      <c r="G56" s="54">
        <v>5</v>
      </c>
      <c r="H56" s="16">
        <v>0</v>
      </c>
      <c r="I56" s="10">
        <f>H56/G56</f>
        <v>0</v>
      </c>
    </row>
    <row r="57" spans="1:9" x14ac:dyDescent="0.2">
      <c r="A57" s="53"/>
      <c r="B57" s="41"/>
      <c r="C57" s="9" t="s">
        <v>21</v>
      </c>
      <c r="D57" s="9" t="s">
        <v>24</v>
      </c>
      <c r="E57" s="9" t="s">
        <v>73</v>
      </c>
      <c r="F57" s="9" t="s">
        <v>28</v>
      </c>
      <c r="G57" s="54">
        <v>384135.3</v>
      </c>
      <c r="H57" s="16">
        <v>273686.5</v>
      </c>
      <c r="I57" s="10">
        <f t="shared" ref="I57:I79" si="2">H57/G57</f>
        <v>0.71247422457660103</v>
      </c>
    </row>
    <row r="58" spans="1:9" x14ac:dyDescent="0.2">
      <c r="A58" s="53"/>
      <c r="B58" s="41"/>
      <c r="C58" s="9" t="s">
        <v>21</v>
      </c>
      <c r="D58" s="9" t="s">
        <v>24</v>
      </c>
      <c r="E58" s="9" t="s">
        <v>73</v>
      </c>
      <c r="F58" s="9" t="s">
        <v>27</v>
      </c>
      <c r="G58" s="54">
        <v>8072</v>
      </c>
      <c r="H58" s="16">
        <v>2758.1</v>
      </c>
      <c r="I58" s="10">
        <f t="shared" si="2"/>
        <v>0.34168731417244796</v>
      </c>
    </row>
    <row r="59" spans="1:9" x14ac:dyDescent="0.2">
      <c r="A59" s="53"/>
      <c r="B59" s="41"/>
      <c r="C59" s="9" t="s">
        <v>21</v>
      </c>
      <c r="D59" s="9" t="s">
        <v>24</v>
      </c>
      <c r="E59" s="9" t="s">
        <v>73</v>
      </c>
      <c r="F59" s="9" t="s">
        <v>29</v>
      </c>
      <c r="G59" s="54">
        <v>73311</v>
      </c>
      <c r="H59" s="16">
        <v>38160.199999999997</v>
      </c>
      <c r="I59" s="10">
        <f t="shared" si="2"/>
        <v>0.52052488712471523</v>
      </c>
    </row>
    <row r="60" spans="1:9" x14ac:dyDescent="0.2">
      <c r="A60" s="53"/>
      <c r="B60" s="41"/>
      <c r="C60" s="9" t="s">
        <v>21</v>
      </c>
      <c r="D60" s="9" t="s">
        <v>41</v>
      </c>
      <c r="E60" s="9" t="s">
        <v>261</v>
      </c>
      <c r="F60" s="9" t="s">
        <v>27</v>
      </c>
      <c r="G60" s="54">
        <v>27</v>
      </c>
      <c r="H60" s="16">
        <v>2</v>
      </c>
      <c r="I60" s="10">
        <f t="shared" si="2"/>
        <v>7.407407407407407E-2</v>
      </c>
    </row>
    <row r="61" spans="1:9" x14ac:dyDescent="0.2">
      <c r="A61" s="53"/>
      <c r="B61" s="41"/>
      <c r="C61" s="9" t="s">
        <v>21</v>
      </c>
      <c r="D61" s="9" t="s">
        <v>74</v>
      </c>
      <c r="E61" s="9" t="s">
        <v>75</v>
      </c>
      <c r="F61" s="9" t="s">
        <v>152</v>
      </c>
      <c r="G61" s="54">
        <v>29832.400000000001</v>
      </c>
      <c r="H61" s="16">
        <v>10303</v>
      </c>
      <c r="I61" s="10">
        <f t="shared" si="2"/>
        <v>0.34536275995226667</v>
      </c>
    </row>
    <row r="62" spans="1:9" x14ac:dyDescent="0.2">
      <c r="A62" s="53"/>
      <c r="B62" s="41"/>
      <c r="C62" s="9" t="s">
        <v>21</v>
      </c>
      <c r="D62" s="9" t="s">
        <v>74</v>
      </c>
      <c r="E62" s="9" t="s">
        <v>75</v>
      </c>
      <c r="F62" s="9" t="s">
        <v>29</v>
      </c>
      <c r="G62" s="54">
        <v>4460</v>
      </c>
      <c r="H62" s="16">
        <v>1729.9</v>
      </c>
      <c r="I62" s="10">
        <f t="shared" si="2"/>
        <v>0.38786995515695072</v>
      </c>
    </row>
    <row r="63" spans="1:9" x14ac:dyDescent="0.2">
      <c r="A63" s="53"/>
      <c r="B63" s="41"/>
      <c r="C63" s="9" t="s">
        <v>21</v>
      </c>
      <c r="D63" s="9" t="s">
        <v>74</v>
      </c>
      <c r="E63" s="9" t="s">
        <v>76</v>
      </c>
      <c r="F63" s="9" t="s">
        <v>27</v>
      </c>
      <c r="G63" s="54">
        <v>9044.2999999999993</v>
      </c>
      <c r="H63" s="16">
        <v>7701.4</v>
      </c>
      <c r="I63" s="10">
        <f t="shared" si="2"/>
        <v>0.85151974171577682</v>
      </c>
    </row>
    <row r="64" spans="1:9" x14ac:dyDescent="0.2">
      <c r="A64" s="53"/>
      <c r="B64" s="41"/>
      <c r="C64" s="9" t="s">
        <v>21</v>
      </c>
      <c r="D64" s="9" t="s">
        <v>24</v>
      </c>
      <c r="E64" s="9" t="s">
        <v>77</v>
      </c>
      <c r="F64" s="9" t="s">
        <v>27</v>
      </c>
      <c r="G64" s="54">
        <v>928.6</v>
      </c>
      <c r="H64" s="16">
        <v>247.1</v>
      </c>
      <c r="I64" s="10">
        <f t="shared" si="2"/>
        <v>0.26609950463062676</v>
      </c>
    </row>
    <row r="65" spans="1:11" x14ac:dyDescent="0.2">
      <c r="A65" s="53"/>
      <c r="B65" s="41"/>
      <c r="C65" s="9" t="s">
        <v>21</v>
      </c>
      <c r="D65" s="9" t="s">
        <v>24</v>
      </c>
      <c r="E65" s="9" t="s">
        <v>77</v>
      </c>
      <c r="F65" s="9" t="s">
        <v>29</v>
      </c>
      <c r="G65" s="54">
        <v>29</v>
      </c>
      <c r="H65" s="16"/>
      <c r="I65" s="10">
        <f t="shared" si="2"/>
        <v>0</v>
      </c>
    </row>
    <row r="66" spans="1:11" x14ac:dyDescent="0.2">
      <c r="A66" s="53"/>
      <c r="B66" s="41"/>
      <c r="C66" s="9" t="s">
        <v>21</v>
      </c>
      <c r="D66" s="9" t="s">
        <v>24</v>
      </c>
      <c r="E66" s="9" t="s">
        <v>72</v>
      </c>
      <c r="F66" s="9" t="s">
        <v>27</v>
      </c>
      <c r="G66" s="54">
        <v>9985.4</v>
      </c>
      <c r="H66" s="16">
        <v>5381</v>
      </c>
      <c r="I66" s="10">
        <f t="shared" si="2"/>
        <v>0.53888677469104895</v>
      </c>
    </row>
    <row r="67" spans="1:11" x14ac:dyDescent="0.2">
      <c r="A67" s="53"/>
      <c r="B67" s="41"/>
      <c r="C67" s="9" t="s">
        <v>21</v>
      </c>
      <c r="D67" s="9" t="s">
        <v>24</v>
      </c>
      <c r="E67" s="9" t="s">
        <v>72</v>
      </c>
      <c r="F67" s="9" t="s">
        <v>29</v>
      </c>
      <c r="G67" s="54">
        <v>2136</v>
      </c>
      <c r="H67" s="16">
        <v>675.6</v>
      </c>
      <c r="I67" s="10">
        <f t="shared" si="2"/>
        <v>0.31629213483146068</v>
      </c>
    </row>
    <row r="68" spans="1:11" x14ac:dyDescent="0.2">
      <c r="A68" s="53"/>
      <c r="B68" s="41"/>
      <c r="C68" s="9" t="s">
        <v>21</v>
      </c>
      <c r="D68" s="9" t="s">
        <v>24</v>
      </c>
      <c r="E68" s="9" t="s">
        <v>78</v>
      </c>
      <c r="F68" s="9" t="s">
        <v>27</v>
      </c>
      <c r="G68" s="54">
        <v>2015</v>
      </c>
      <c r="H68" s="16">
        <v>810</v>
      </c>
      <c r="I68" s="10">
        <f t="shared" si="2"/>
        <v>0.40198511166253104</v>
      </c>
    </row>
    <row r="69" spans="1:11" x14ac:dyDescent="0.2">
      <c r="A69" s="53"/>
      <c r="B69" s="41"/>
      <c r="C69" s="9" t="s">
        <v>21</v>
      </c>
      <c r="D69" s="9" t="s">
        <v>24</v>
      </c>
      <c r="E69" s="9" t="s">
        <v>78</v>
      </c>
      <c r="F69" s="9" t="s">
        <v>29</v>
      </c>
      <c r="G69" s="54">
        <v>211.8</v>
      </c>
      <c r="H69" s="16">
        <v>66.599999999999994</v>
      </c>
      <c r="I69" s="10">
        <f t="shared" si="2"/>
        <v>0.31444759206798861</v>
      </c>
    </row>
    <row r="70" spans="1:11" x14ac:dyDescent="0.2">
      <c r="A70" s="53"/>
      <c r="B70" s="41"/>
      <c r="C70" s="9" t="s">
        <v>21</v>
      </c>
      <c r="D70" s="9" t="s">
        <v>33</v>
      </c>
      <c r="E70" s="9" t="s">
        <v>79</v>
      </c>
      <c r="F70" s="9" t="s">
        <v>28</v>
      </c>
      <c r="G70" s="54">
        <v>21374</v>
      </c>
      <c r="H70" s="16">
        <v>14761</v>
      </c>
      <c r="I70" s="10">
        <f t="shared" si="2"/>
        <v>0.69060540844016094</v>
      </c>
    </row>
    <row r="71" spans="1:11" x14ac:dyDescent="0.2">
      <c r="A71" s="53"/>
      <c r="B71" s="41"/>
      <c r="C71" s="9" t="s">
        <v>21</v>
      </c>
      <c r="D71" s="9" t="s">
        <v>33</v>
      </c>
      <c r="E71" s="9" t="s">
        <v>79</v>
      </c>
      <c r="F71" s="9" t="s">
        <v>27</v>
      </c>
      <c r="G71" s="54">
        <v>4479.5</v>
      </c>
      <c r="H71" s="16">
        <v>2290.8000000000002</v>
      </c>
      <c r="I71" s="10">
        <f t="shared" si="2"/>
        <v>0.51139636120102694</v>
      </c>
    </row>
    <row r="72" spans="1:11" x14ac:dyDescent="0.2">
      <c r="A72" s="53"/>
      <c r="B72" s="41"/>
      <c r="C72" s="9" t="s">
        <v>21</v>
      </c>
      <c r="D72" s="9" t="s">
        <v>33</v>
      </c>
      <c r="E72" s="9" t="s">
        <v>79</v>
      </c>
      <c r="F72" s="9" t="s">
        <v>26</v>
      </c>
      <c r="G72" s="54">
        <v>394.1</v>
      </c>
      <c r="H72" s="16">
        <v>379.5</v>
      </c>
      <c r="I72" s="10">
        <f t="shared" si="2"/>
        <v>0.96295356508500374</v>
      </c>
    </row>
    <row r="73" spans="1:11" x14ac:dyDescent="0.2">
      <c r="A73" s="53"/>
      <c r="B73" s="41"/>
      <c r="C73" s="9" t="s">
        <v>21</v>
      </c>
      <c r="D73" s="9" t="s">
        <v>24</v>
      </c>
      <c r="E73" s="9" t="s">
        <v>271</v>
      </c>
      <c r="F73" s="9" t="s">
        <v>27</v>
      </c>
      <c r="G73" s="54">
        <v>5</v>
      </c>
      <c r="H73" s="16">
        <v>0</v>
      </c>
      <c r="I73" s="10">
        <f t="shared" ref="I73" si="3">H73/G73</f>
        <v>0</v>
      </c>
      <c r="J73" s="32"/>
      <c r="K73" s="32"/>
    </row>
    <row r="74" spans="1:11" x14ac:dyDescent="0.2">
      <c r="A74" s="53"/>
      <c r="B74" s="41"/>
      <c r="C74" s="9" t="s">
        <v>21</v>
      </c>
      <c r="D74" s="9" t="s">
        <v>33</v>
      </c>
      <c r="E74" s="9" t="s">
        <v>80</v>
      </c>
      <c r="F74" s="9" t="s">
        <v>28</v>
      </c>
      <c r="G74" s="54">
        <v>18639</v>
      </c>
      <c r="H74" s="16">
        <v>8178.8</v>
      </c>
      <c r="I74" s="10">
        <f t="shared" si="2"/>
        <v>0.43880036482643919</v>
      </c>
      <c r="J74" s="32"/>
      <c r="K74" s="32"/>
    </row>
    <row r="75" spans="1:11" x14ac:dyDescent="0.2">
      <c r="A75" s="53"/>
      <c r="B75" s="41"/>
      <c r="C75" s="9" t="s">
        <v>21</v>
      </c>
      <c r="D75" s="9" t="s">
        <v>20</v>
      </c>
      <c r="E75" s="9" t="s">
        <v>81</v>
      </c>
      <c r="F75" s="9" t="s">
        <v>28</v>
      </c>
      <c r="G75" s="54">
        <v>922</v>
      </c>
      <c r="H75" s="16">
        <v>710</v>
      </c>
      <c r="I75" s="10">
        <f t="shared" si="2"/>
        <v>0.77006507592190887</v>
      </c>
      <c r="J75" s="32"/>
      <c r="K75" s="32"/>
    </row>
    <row r="76" spans="1:11" x14ac:dyDescent="0.2">
      <c r="A76" s="53"/>
      <c r="B76" s="41"/>
      <c r="C76" s="9" t="s">
        <v>21</v>
      </c>
      <c r="D76" s="9" t="s">
        <v>20</v>
      </c>
      <c r="E76" s="9" t="s">
        <v>81</v>
      </c>
      <c r="F76" s="9" t="s">
        <v>27</v>
      </c>
      <c r="G76" s="54">
        <v>1204.9000000000001</v>
      </c>
      <c r="H76" s="16">
        <v>431.6</v>
      </c>
      <c r="I76" s="10">
        <f t="shared" si="2"/>
        <v>0.35820400033197775</v>
      </c>
      <c r="J76" s="32"/>
      <c r="K76" s="32"/>
    </row>
    <row r="77" spans="1:11" x14ac:dyDescent="0.2">
      <c r="A77" s="53"/>
      <c r="B77" s="41"/>
      <c r="C77" s="9" t="s">
        <v>21</v>
      </c>
      <c r="D77" s="9" t="s">
        <v>20</v>
      </c>
      <c r="E77" s="9" t="s">
        <v>81</v>
      </c>
      <c r="F77" s="9" t="s">
        <v>26</v>
      </c>
      <c r="G77" s="54">
        <v>19</v>
      </c>
      <c r="H77" s="16">
        <v>17.399999999999999</v>
      </c>
      <c r="I77" s="10">
        <f t="shared" si="2"/>
        <v>0.91578947368421049</v>
      </c>
      <c r="J77" s="32"/>
      <c r="K77" s="32"/>
    </row>
    <row r="78" spans="1:11" x14ac:dyDescent="0.2">
      <c r="A78" s="53"/>
      <c r="B78" s="41"/>
      <c r="C78" s="9" t="s">
        <v>21</v>
      </c>
      <c r="D78" s="9" t="s">
        <v>41</v>
      </c>
      <c r="E78" s="9" t="s">
        <v>272</v>
      </c>
      <c r="F78" s="9" t="s">
        <v>27</v>
      </c>
      <c r="G78" s="54">
        <v>5</v>
      </c>
      <c r="H78" s="16">
        <v>0</v>
      </c>
      <c r="I78" s="10">
        <f t="shared" ref="I78" si="4">H78/G78</f>
        <v>0</v>
      </c>
      <c r="J78" s="32"/>
      <c r="K78" s="32"/>
    </row>
    <row r="79" spans="1:11" x14ac:dyDescent="0.2">
      <c r="A79" s="53"/>
      <c r="B79" s="38"/>
      <c r="C79" s="9" t="s">
        <v>21</v>
      </c>
      <c r="D79" s="9" t="s">
        <v>20</v>
      </c>
      <c r="E79" s="9" t="s">
        <v>82</v>
      </c>
      <c r="F79" s="9" t="s">
        <v>28</v>
      </c>
      <c r="G79" s="54">
        <v>806</v>
      </c>
      <c r="H79" s="16">
        <v>571.20000000000005</v>
      </c>
      <c r="I79" s="10">
        <f t="shared" si="2"/>
        <v>0.70868486352357329</v>
      </c>
    </row>
    <row r="80" spans="1:11" ht="21" x14ac:dyDescent="0.2">
      <c r="A80" s="30" t="s">
        <v>97</v>
      </c>
      <c r="B80" s="15" t="s">
        <v>99</v>
      </c>
      <c r="C80" s="19"/>
      <c r="D80" s="19"/>
      <c r="E80" s="19" t="s">
        <v>168</v>
      </c>
      <c r="F80" s="19"/>
      <c r="G80" s="17">
        <f>SUM(G81:G89)</f>
        <v>196872.5</v>
      </c>
      <c r="H80" s="17">
        <f>SUM(H81:H89)</f>
        <v>116739.1</v>
      </c>
      <c r="I80" s="8">
        <f t="shared" si="0"/>
        <v>0.59296803768936757</v>
      </c>
    </row>
    <row r="81" spans="1:9" x14ac:dyDescent="0.2">
      <c r="A81" s="53" t="s">
        <v>101</v>
      </c>
      <c r="B81" s="37" t="s">
        <v>102</v>
      </c>
      <c r="C81" s="9" t="s">
        <v>100</v>
      </c>
      <c r="D81" s="9" t="s">
        <v>103</v>
      </c>
      <c r="E81" s="9" t="s">
        <v>104</v>
      </c>
      <c r="F81" s="9" t="s">
        <v>28</v>
      </c>
      <c r="G81" s="16">
        <v>15569.5</v>
      </c>
      <c r="H81" s="16">
        <v>8591.7999999999993</v>
      </c>
      <c r="I81" s="8">
        <f t="shared" si="0"/>
        <v>0.55183531905327721</v>
      </c>
    </row>
    <row r="82" spans="1:9" x14ac:dyDescent="0.2">
      <c r="A82" s="53"/>
      <c r="B82" s="41"/>
      <c r="C82" s="9" t="s">
        <v>100</v>
      </c>
      <c r="D82" s="9" t="s">
        <v>103</v>
      </c>
      <c r="E82" s="9" t="s">
        <v>105</v>
      </c>
      <c r="F82" s="9" t="s">
        <v>28</v>
      </c>
      <c r="G82" s="16">
        <v>7060.5</v>
      </c>
      <c r="H82" s="16">
        <v>4428.1000000000004</v>
      </c>
      <c r="I82" s="10">
        <f t="shared" si="0"/>
        <v>0.62716521492812127</v>
      </c>
    </row>
    <row r="83" spans="1:9" x14ac:dyDescent="0.2">
      <c r="A83" s="53"/>
      <c r="B83" s="41"/>
      <c r="C83" s="9" t="s">
        <v>100</v>
      </c>
      <c r="D83" s="9" t="s">
        <v>103</v>
      </c>
      <c r="E83" s="9" t="s">
        <v>104</v>
      </c>
      <c r="F83" s="9" t="s">
        <v>27</v>
      </c>
      <c r="G83" s="16">
        <v>2350.9</v>
      </c>
      <c r="H83" s="16">
        <v>1107.8</v>
      </c>
      <c r="I83" s="10">
        <f t="shared" si="0"/>
        <v>0.47122378663490572</v>
      </c>
    </row>
    <row r="84" spans="1:9" x14ac:dyDescent="0.2">
      <c r="A84" s="53"/>
      <c r="B84" s="41"/>
      <c r="C84" s="24" t="s">
        <v>100</v>
      </c>
      <c r="D84" s="24" t="s">
        <v>106</v>
      </c>
      <c r="E84" s="24" t="s">
        <v>107</v>
      </c>
      <c r="F84" s="24" t="s">
        <v>26</v>
      </c>
      <c r="G84" s="25">
        <v>354.9</v>
      </c>
      <c r="H84" s="25"/>
      <c r="I84" s="26">
        <f t="shared" si="0"/>
        <v>0</v>
      </c>
    </row>
    <row r="85" spans="1:9" x14ac:dyDescent="0.2">
      <c r="A85" s="53"/>
      <c r="B85" s="41"/>
      <c r="C85" s="24" t="s">
        <v>19</v>
      </c>
      <c r="D85" s="24" t="s">
        <v>41</v>
      </c>
      <c r="E85" s="24" t="s">
        <v>104</v>
      </c>
      <c r="F85" s="24" t="s">
        <v>27</v>
      </c>
      <c r="G85" s="25">
        <v>44.1</v>
      </c>
      <c r="H85" s="25"/>
      <c r="I85" s="26">
        <f t="shared" si="0"/>
        <v>0</v>
      </c>
    </row>
    <row r="86" spans="1:9" x14ac:dyDescent="0.2">
      <c r="A86" s="53"/>
      <c r="B86" s="41"/>
      <c r="C86" s="9" t="s">
        <v>19</v>
      </c>
      <c r="D86" s="9" t="s">
        <v>206</v>
      </c>
      <c r="E86" s="9" t="s">
        <v>263</v>
      </c>
      <c r="F86" s="9" t="s">
        <v>27</v>
      </c>
      <c r="G86" s="16">
        <v>145.1</v>
      </c>
      <c r="H86" s="16">
        <v>145.1</v>
      </c>
      <c r="I86" s="10">
        <f t="shared" si="0"/>
        <v>1</v>
      </c>
    </row>
    <row r="87" spans="1:9" x14ac:dyDescent="0.2">
      <c r="A87" s="53"/>
      <c r="B87" s="41"/>
      <c r="C87" s="9" t="s">
        <v>100</v>
      </c>
      <c r="D87" s="9" t="s">
        <v>108</v>
      </c>
      <c r="E87" s="9" t="s">
        <v>109</v>
      </c>
      <c r="F87" s="9" t="s">
        <v>110</v>
      </c>
      <c r="G87" s="16">
        <v>153088.6</v>
      </c>
      <c r="H87" s="16">
        <v>91901</v>
      </c>
      <c r="I87" s="10">
        <f t="shared" si="0"/>
        <v>0.60031249877521908</v>
      </c>
    </row>
    <row r="88" spans="1:9" x14ac:dyDescent="0.2">
      <c r="A88" s="53"/>
      <c r="B88" s="41"/>
      <c r="C88" s="9" t="s">
        <v>100</v>
      </c>
      <c r="D88" s="9" t="s">
        <v>264</v>
      </c>
      <c r="E88" s="9" t="s">
        <v>111</v>
      </c>
      <c r="F88" s="9" t="s">
        <v>110</v>
      </c>
      <c r="G88" s="16">
        <v>16258.9</v>
      </c>
      <c r="H88" s="16">
        <v>10565.3</v>
      </c>
      <c r="I88" s="10">
        <f t="shared" si="0"/>
        <v>0.64981640824410014</v>
      </c>
    </row>
    <row r="89" spans="1:9" x14ac:dyDescent="0.2">
      <c r="A89" s="53"/>
      <c r="B89" s="38"/>
      <c r="C89" s="9" t="s">
        <v>100</v>
      </c>
      <c r="D89" s="9" t="s">
        <v>264</v>
      </c>
      <c r="E89" s="9" t="s">
        <v>265</v>
      </c>
      <c r="F89" s="9" t="s">
        <v>110</v>
      </c>
      <c r="G89" s="16">
        <v>2000</v>
      </c>
      <c r="H89" s="16"/>
      <c r="I89" s="10">
        <f t="shared" si="0"/>
        <v>0</v>
      </c>
    </row>
    <row r="90" spans="1:9" x14ac:dyDescent="0.2">
      <c r="A90" s="42" t="s">
        <v>112</v>
      </c>
      <c r="B90" s="15" t="s">
        <v>113</v>
      </c>
      <c r="C90" s="19"/>
      <c r="D90" s="19"/>
      <c r="E90" s="19" t="s">
        <v>169</v>
      </c>
      <c r="F90" s="19"/>
      <c r="G90" s="17">
        <f>G91</f>
        <v>530</v>
      </c>
      <c r="H90" s="17">
        <f>H91</f>
        <v>235.8</v>
      </c>
      <c r="I90" s="8">
        <f t="shared" si="0"/>
        <v>0.44490566037735851</v>
      </c>
    </row>
    <row r="91" spans="1:9" x14ac:dyDescent="0.2">
      <c r="A91" s="42"/>
      <c r="B91" s="23"/>
      <c r="C91" s="9" t="s">
        <v>19</v>
      </c>
      <c r="D91" s="9" t="s">
        <v>20</v>
      </c>
      <c r="E91" s="9" t="s">
        <v>114</v>
      </c>
      <c r="F91" s="9" t="s">
        <v>27</v>
      </c>
      <c r="G91" s="16">
        <v>530</v>
      </c>
      <c r="H91" s="16">
        <v>235.8</v>
      </c>
      <c r="I91" s="10">
        <f t="shared" si="0"/>
        <v>0.44490566037735851</v>
      </c>
    </row>
    <row r="92" spans="1:9" ht="21" x14ac:dyDescent="0.2">
      <c r="A92" s="42" t="s">
        <v>115</v>
      </c>
      <c r="B92" s="15" t="s">
        <v>279</v>
      </c>
      <c r="C92" s="19"/>
      <c r="D92" s="19"/>
      <c r="E92" s="19" t="s">
        <v>170</v>
      </c>
      <c r="F92" s="19"/>
      <c r="G92" s="17">
        <f>G93</f>
        <v>87.5</v>
      </c>
      <c r="H92" s="17">
        <f>H93</f>
        <v>73.8</v>
      </c>
      <c r="I92" s="8">
        <f t="shared" si="0"/>
        <v>0.84342857142857142</v>
      </c>
    </row>
    <row r="93" spans="1:9" x14ac:dyDescent="0.2">
      <c r="A93" s="42"/>
      <c r="B93" s="22"/>
      <c r="C93" s="9" t="s">
        <v>19</v>
      </c>
      <c r="D93" s="9" t="s">
        <v>41</v>
      </c>
      <c r="E93" s="9" t="s">
        <v>116</v>
      </c>
      <c r="F93" s="9" t="s">
        <v>27</v>
      </c>
      <c r="G93" s="16">
        <v>87.5</v>
      </c>
      <c r="H93" s="16">
        <v>73.8</v>
      </c>
      <c r="I93" s="10">
        <f t="shared" si="0"/>
        <v>0.84342857142857142</v>
      </c>
    </row>
    <row r="94" spans="1:9" x14ac:dyDescent="0.2">
      <c r="A94" s="42" t="s">
        <v>117</v>
      </c>
      <c r="B94" s="15" t="s">
        <v>118</v>
      </c>
      <c r="C94" s="19"/>
      <c r="D94" s="19"/>
      <c r="E94" s="19" t="s">
        <v>171</v>
      </c>
      <c r="F94" s="19"/>
      <c r="G94" s="17">
        <f>G95</f>
        <v>1500</v>
      </c>
      <c r="H94" s="17">
        <f>H95</f>
        <v>181.5</v>
      </c>
      <c r="I94" s="8">
        <f t="shared" si="0"/>
        <v>0.121</v>
      </c>
    </row>
    <row r="95" spans="1:9" x14ac:dyDescent="0.2">
      <c r="A95" s="42"/>
      <c r="B95" s="22"/>
      <c r="C95" s="9" t="s">
        <v>19</v>
      </c>
      <c r="D95" s="9" t="s">
        <v>25</v>
      </c>
      <c r="E95" s="9" t="s">
        <v>119</v>
      </c>
      <c r="F95" s="9" t="s">
        <v>26</v>
      </c>
      <c r="G95" s="16">
        <v>1500</v>
      </c>
      <c r="H95" s="16">
        <v>181.5</v>
      </c>
      <c r="I95" s="10">
        <f t="shared" si="0"/>
        <v>0.121</v>
      </c>
    </row>
    <row r="96" spans="1:9" ht="31.5" x14ac:dyDescent="0.2">
      <c r="A96" s="30" t="s">
        <v>120</v>
      </c>
      <c r="B96" s="15" t="s">
        <v>121</v>
      </c>
      <c r="C96" s="19"/>
      <c r="D96" s="19"/>
      <c r="E96" s="19" t="s">
        <v>172</v>
      </c>
      <c r="F96" s="19"/>
      <c r="G96" s="17">
        <f>G97</f>
        <v>29</v>
      </c>
      <c r="H96" s="17">
        <f>H97</f>
        <v>0</v>
      </c>
      <c r="I96" s="8">
        <f t="shared" si="0"/>
        <v>0</v>
      </c>
    </row>
    <row r="97" spans="1:9" x14ac:dyDescent="0.2">
      <c r="A97" s="30"/>
      <c r="B97" s="22"/>
      <c r="C97" s="9" t="s">
        <v>19</v>
      </c>
      <c r="D97" s="9" t="s">
        <v>122</v>
      </c>
      <c r="E97" s="9" t="s">
        <v>123</v>
      </c>
      <c r="F97" s="9" t="s">
        <v>27</v>
      </c>
      <c r="G97" s="16">
        <v>29</v>
      </c>
      <c r="H97" s="16"/>
      <c r="I97" s="10">
        <f t="shared" si="0"/>
        <v>0</v>
      </c>
    </row>
    <row r="98" spans="1:9" ht="31.5" x14ac:dyDescent="0.2">
      <c r="A98" s="42" t="s">
        <v>124</v>
      </c>
      <c r="B98" s="15" t="s">
        <v>125</v>
      </c>
      <c r="C98" s="19"/>
      <c r="D98" s="19"/>
      <c r="E98" s="19" t="s">
        <v>173</v>
      </c>
      <c r="F98" s="19"/>
      <c r="G98" s="17">
        <f>SUM(G99:G100)</f>
        <v>200</v>
      </c>
      <c r="H98" s="17">
        <f>SUM(H99:H100)</f>
        <v>0</v>
      </c>
      <c r="I98" s="8">
        <f t="shared" si="0"/>
        <v>0</v>
      </c>
    </row>
    <row r="99" spans="1:9" x14ac:dyDescent="0.2">
      <c r="A99" s="42"/>
      <c r="B99" s="22"/>
      <c r="C99" s="9" t="s">
        <v>19</v>
      </c>
      <c r="D99" s="9" t="s">
        <v>273</v>
      </c>
      <c r="E99" s="9" t="s">
        <v>126</v>
      </c>
      <c r="F99" s="9" t="s">
        <v>27</v>
      </c>
      <c r="G99" s="16">
        <v>80</v>
      </c>
      <c r="H99" s="16"/>
      <c r="I99" s="10">
        <f t="shared" ref="I99" si="5">H99/G99</f>
        <v>0</v>
      </c>
    </row>
    <row r="100" spans="1:9" x14ac:dyDescent="0.2">
      <c r="A100" s="42"/>
      <c r="B100" s="22"/>
      <c r="C100" s="9" t="s">
        <v>19</v>
      </c>
      <c r="D100" s="9" t="s">
        <v>20</v>
      </c>
      <c r="E100" s="9" t="s">
        <v>126</v>
      </c>
      <c r="F100" s="9" t="s">
        <v>27</v>
      </c>
      <c r="G100" s="16">
        <v>120</v>
      </c>
      <c r="H100" s="16"/>
      <c r="I100" s="10">
        <f t="shared" si="0"/>
        <v>0</v>
      </c>
    </row>
    <row r="101" spans="1:9" ht="31.5" x14ac:dyDescent="0.2">
      <c r="A101" s="42" t="s">
        <v>127</v>
      </c>
      <c r="B101" s="15" t="s">
        <v>128</v>
      </c>
      <c r="C101" s="19"/>
      <c r="D101" s="19"/>
      <c r="E101" s="19" t="s">
        <v>174</v>
      </c>
      <c r="F101" s="19"/>
      <c r="G101" s="17">
        <f>G102</f>
        <v>485.1</v>
      </c>
      <c r="H101" s="17">
        <f>H102</f>
        <v>0</v>
      </c>
      <c r="I101" s="8">
        <f t="shared" si="0"/>
        <v>0</v>
      </c>
    </row>
    <row r="102" spans="1:9" ht="22.5" x14ac:dyDescent="0.2">
      <c r="A102" s="42"/>
      <c r="B102" s="22" t="s">
        <v>177</v>
      </c>
      <c r="C102" s="9" t="s">
        <v>19</v>
      </c>
      <c r="D102" s="9" t="s">
        <v>25</v>
      </c>
      <c r="E102" s="9" t="s">
        <v>129</v>
      </c>
      <c r="F102" s="9" t="s">
        <v>27</v>
      </c>
      <c r="G102" s="16">
        <v>485.1</v>
      </c>
      <c r="H102" s="16"/>
      <c r="I102" s="10">
        <f t="shared" si="0"/>
        <v>0</v>
      </c>
    </row>
    <row r="103" spans="1:9" ht="31.5" x14ac:dyDescent="0.2">
      <c r="A103" s="42" t="s">
        <v>130</v>
      </c>
      <c r="B103" s="15" t="s">
        <v>131</v>
      </c>
      <c r="C103" s="19"/>
      <c r="D103" s="19"/>
      <c r="E103" s="19" t="s">
        <v>166</v>
      </c>
      <c r="F103" s="19"/>
      <c r="G103" s="17">
        <f>SUM(G104:G108)</f>
        <v>5400</v>
      </c>
      <c r="H103" s="17">
        <f>SUM(H104:H108)</f>
        <v>4333.2000000000007</v>
      </c>
      <c r="I103" s="8">
        <f t="shared" si="0"/>
        <v>0.80244444444444463</v>
      </c>
    </row>
    <row r="104" spans="1:9" x14ac:dyDescent="0.2">
      <c r="A104" s="42"/>
      <c r="B104" s="37" t="s">
        <v>177</v>
      </c>
      <c r="C104" s="9" t="s">
        <v>19</v>
      </c>
      <c r="D104" s="9" t="s">
        <v>132</v>
      </c>
      <c r="E104" s="9" t="s">
        <v>133</v>
      </c>
      <c r="F104" s="9" t="s">
        <v>27</v>
      </c>
      <c r="G104" s="16">
        <v>1922</v>
      </c>
      <c r="H104" s="16">
        <v>1606.3</v>
      </c>
      <c r="I104" s="10">
        <f t="shared" si="0"/>
        <v>0.83574401664932363</v>
      </c>
    </row>
    <row r="105" spans="1:9" x14ac:dyDescent="0.2">
      <c r="A105" s="42"/>
      <c r="B105" s="41"/>
      <c r="C105" s="9" t="s">
        <v>21</v>
      </c>
      <c r="D105" s="9" t="s">
        <v>31</v>
      </c>
      <c r="E105" s="9" t="s">
        <v>133</v>
      </c>
      <c r="F105" s="9" t="s">
        <v>27</v>
      </c>
      <c r="G105" s="16">
        <v>350</v>
      </c>
      <c r="H105" s="16">
        <v>350</v>
      </c>
      <c r="I105" s="10">
        <f t="shared" si="0"/>
        <v>1</v>
      </c>
    </row>
    <row r="106" spans="1:9" x14ac:dyDescent="0.2">
      <c r="A106" s="42"/>
      <c r="B106" s="41"/>
      <c r="C106" s="9" t="s">
        <v>21</v>
      </c>
      <c r="D106" s="9" t="s">
        <v>24</v>
      </c>
      <c r="E106" s="9" t="s">
        <v>133</v>
      </c>
      <c r="F106" s="9" t="s">
        <v>27</v>
      </c>
      <c r="G106" s="16">
        <v>400</v>
      </c>
      <c r="H106" s="16"/>
      <c r="I106" s="10">
        <f t="shared" ref="I106" si="6">H106/G106</f>
        <v>0</v>
      </c>
    </row>
    <row r="107" spans="1:9" x14ac:dyDescent="0.2">
      <c r="A107" s="42"/>
      <c r="B107" s="38"/>
      <c r="C107" s="9" t="s">
        <v>21</v>
      </c>
      <c r="D107" s="9" t="s">
        <v>24</v>
      </c>
      <c r="E107" s="9" t="s">
        <v>243</v>
      </c>
      <c r="F107" s="9" t="s">
        <v>29</v>
      </c>
      <c r="G107" s="16">
        <v>600</v>
      </c>
      <c r="H107" s="16">
        <v>600</v>
      </c>
      <c r="I107" s="10">
        <f t="shared" si="0"/>
        <v>1</v>
      </c>
    </row>
    <row r="108" spans="1:9" ht="56.25" x14ac:dyDescent="0.2">
      <c r="A108" s="42"/>
      <c r="B108" s="22" t="s">
        <v>161</v>
      </c>
      <c r="C108" s="9" t="s">
        <v>21</v>
      </c>
      <c r="D108" s="9" t="s">
        <v>24</v>
      </c>
      <c r="E108" s="9" t="s">
        <v>134</v>
      </c>
      <c r="F108" s="9" t="s">
        <v>27</v>
      </c>
      <c r="G108" s="16">
        <v>2128</v>
      </c>
      <c r="H108" s="16">
        <v>1776.9</v>
      </c>
      <c r="I108" s="10">
        <f t="shared" si="0"/>
        <v>0.83500939849624067</v>
      </c>
    </row>
    <row r="109" spans="1:9" x14ac:dyDescent="0.2">
      <c r="A109" s="42" t="s">
        <v>135</v>
      </c>
      <c r="B109" s="20" t="s">
        <v>136</v>
      </c>
      <c r="C109" s="19"/>
      <c r="D109" s="19"/>
      <c r="E109" s="19" t="s">
        <v>175</v>
      </c>
      <c r="F109" s="19"/>
      <c r="G109" s="17">
        <f>G110</f>
        <v>1914.1</v>
      </c>
      <c r="H109" s="17">
        <f>H110</f>
        <v>900</v>
      </c>
      <c r="I109" s="8">
        <f t="shared" si="0"/>
        <v>0.4701948696515334</v>
      </c>
    </row>
    <row r="110" spans="1:9" ht="22.5" x14ac:dyDescent="0.2">
      <c r="A110" s="42"/>
      <c r="B110" s="29" t="s">
        <v>177</v>
      </c>
      <c r="C110" s="9" t="s">
        <v>19</v>
      </c>
      <c r="D110" s="9" t="s">
        <v>32</v>
      </c>
      <c r="E110" s="9" t="s">
        <v>137</v>
      </c>
      <c r="F110" s="9" t="s">
        <v>27</v>
      </c>
      <c r="G110" s="16">
        <v>1914.1</v>
      </c>
      <c r="H110" s="16">
        <v>900</v>
      </c>
      <c r="I110" s="10">
        <f t="shared" si="0"/>
        <v>0.4701948696515334</v>
      </c>
    </row>
    <row r="111" spans="1:9" ht="39.75" customHeight="1" x14ac:dyDescent="0.2">
      <c r="A111" s="42" t="s">
        <v>138</v>
      </c>
      <c r="B111" s="20" t="s">
        <v>240</v>
      </c>
      <c r="C111" s="19"/>
      <c r="D111" s="19"/>
      <c r="E111" s="19" t="s">
        <v>165</v>
      </c>
      <c r="F111" s="19"/>
      <c r="G111" s="17">
        <f>SUM(G112:G119)</f>
        <v>219403.3</v>
      </c>
      <c r="H111" s="17">
        <f>SUM(H112:H119)</f>
        <v>90238</v>
      </c>
      <c r="I111" s="17">
        <f>SUM(I112:I118)</f>
        <v>1.5623465495083253</v>
      </c>
    </row>
    <row r="112" spans="1:9" ht="39.75" customHeight="1" x14ac:dyDescent="0.2">
      <c r="A112" s="42"/>
      <c r="B112" s="29" t="s">
        <v>255</v>
      </c>
      <c r="C112" s="9" t="s">
        <v>19</v>
      </c>
      <c r="D112" s="9" t="s">
        <v>141</v>
      </c>
      <c r="E112" s="9" t="s">
        <v>256</v>
      </c>
      <c r="F112" s="9" t="s">
        <v>139</v>
      </c>
      <c r="G112" s="16">
        <v>6484.1</v>
      </c>
      <c r="H112" s="16"/>
      <c r="I112" s="10">
        <f t="shared" si="0"/>
        <v>0</v>
      </c>
    </row>
    <row r="113" spans="1:9" ht="39.75" customHeight="1" x14ac:dyDescent="0.2">
      <c r="A113" s="42"/>
      <c r="B113" s="29" t="s">
        <v>257</v>
      </c>
      <c r="C113" s="9" t="s">
        <v>19</v>
      </c>
      <c r="D113" s="9" t="s">
        <v>141</v>
      </c>
      <c r="E113" s="9" t="s">
        <v>258</v>
      </c>
      <c r="F113" s="9" t="s">
        <v>139</v>
      </c>
      <c r="G113" s="16">
        <v>400</v>
      </c>
      <c r="H113" s="16">
        <v>400</v>
      </c>
      <c r="I113" s="10">
        <f t="shared" si="0"/>
        <v>1</v>
      </c>
    </row>
    <row r="114" spans="1:9" ht="33.75" x14ac:dyDescent="0.2">
      <c r="A114" s="42"/>
      <c r="B114" s="29" t="s">
        <v>140</v>
      </c>
      <c r="C114" s="9" t="s">
        <v>19</v>
      </c>
      <c r="D114" s="9" t="s">
        <v>31</v>
      </c>
      <c r="E114" s="9" t="s">
        <v>266</v>
      </c>
      <c r="F114" s="9" t="s">
        <v>139</v>
      </c>
      <c r="G114" s="16">
        <v>127224.6</v>
      </c>
      <c r="H114" s="16">
        <v>46270.400000000001</v>
      </c>
      <c r="I114" s="8"/>
    </row>
    <row r="115" spans="1:9" x14ac:dyDescent="0.2">
      <c r="A115" s="42"/>
      <c r="B115" s="31"/>
      <c r="C115" s="9" t="s">
        <v>21</v>
      </c>
      <c r="D115" s="9" t="s">
        <v>31</v>
      </c>
      <c r="E115" s="9" t="s">
        <v>274</v>
      </c>
      <c r="F115" s="9" t="s">
        <v>27</v>
      </c>
      <c r="G115" s="16">
        <v>8888.9</v>
      </c>
      <c r="H115" s="16">
        <v>178</v>
      </c>
      <c r="I115" s="10">
        <f t="shared" ref="I115" si="7">H115/G115</f>
        <v>2.0024974968781289E-2</v>
      </c>
    </row>
    <row r="116" spans="1:9" x14ac:dyDescent="0.2">
      <c r="A116" s="42"/>
      <c r="B116" s="41"/>
      <c r="C116" s="9" t="s">
        <v>21</v>
      </c>
      <c r="D116" s="9" t="s">
        <v>24</v>
      </c>
      <c r="E116" s="9" t="s">
        <v>142</v>
      </c>
      <c r="F116" s="9" t="s">
        <v>27</v>
      </c>
      <c r="G116" s="16">
        <v>3542.6</v>
      </c>
      <c r="H116" s="16">
        <v>78.400000000000006</v>
      </c>
      <c r="I116" s="10">
        <f t="shared" si="0"/>
        <v>2.2130638514085702E-2</v>
      </c>
    </row>
    <row r="117" spans="1:9" x14ac:dyDescent="0.2">
      <c r="A117" s="42"/>
      <c r="B117" s="41"/>
      <c r="C117" s="9" t="s">
        <v>21</v>
      </c>
      <c r="D117" s="9" t="s">
        <v>24</v>
      </c>
      <c r="E117" s="9" t="s">
        <v>142</v>
      </c>
      <c r="F117" s="9" t="s">
        <v>139</v>
      </c>
      <c r="G117" s="16">
        <v>200</v>
      </c>
      <c r="H117" s="16">
        <v>100</v>
      </c>
      <c r="I117" s="10">
        <f t="shared" ref="I117" si="8">H117/G117</f>
        <v>0.5</v>
      </c>
    </row>
    <row r="118" spans="1:9" x14ac:dyDescent="0.2">
      <c r="A118" s="42"/>
      <c r="B118" s="41"/>
      <c r="C118" s="9" t="s">
        <v>19</v>
      </c>
      <c r="D118" s="9" t="s">
        <v>143</v>
      </c>
      <c r="E118" s="9" t="s">
        <v>142</v>
      </c>
      <c r="F118" s="9" t="s">
        <v>27</v>
      </c>
      <c r="G118" s="16">
        <v>2733.9</v>
      </c>
      <c r="H118" s="16">
        <v>55.2</v>
      </c>
      <c r="I118" s="10">
        <f>H118/G118</f>
        <v>2.0190936025458139E-2</v>
      </c>
    </row>
    <row r="119" spans="1:9" x14ac:dyDescent="0.2">
      <c r="A119" s="42"/>
      <c r="B119" s="38"/>
      <c r="C119" s="9" t="s">
        <v>21</v>
      </c>
      <c r="D119" s="9" t="s">
        <v>24</v>
      </c>
      <c r="E119" s="9" t="s">
        <v>259</v>
      </c>
      <c r="F119" s="9" t="s">
        <v>139</v>
      </c>
      <c r="G119" s="16">
        <v>69929.2</v>
      </c>
      <c r="H119" s="16">
        <v>43156</v>
      </c>
      <c r="I119" s="10">
        <f>H119/G119</f>
        <v>0.61713847720265647</v>
      </c>
    </row>
    <row r="120" spans="1:9" ht="31.5" x14ac:dyDescent="0.2">
      <c r="A120" s="42" t="s">
        <v>145</v>
      </c>
      <c r="B120" s="20" t="s">
        <v>144</v>
      </c>
      <c r="C120" s="19"/>
      <c r="D120" s="19"/>
      <c r="E120" s="19" t="s">
        <v>176</v>
      </c>
      <c r="F120" s="19"/>
      <c r="G120" s="17">
        <f>SUM(G121:G122)</f>
        <v>975.90000000000009</v>
      </c>
      <c r="H120" s="17">
        <f>SUM(H121:H122)</f>
        <v>268.10000000000002</v>
      </c>
      <c r="I120" s="8">
        <f t="shared" si="0"/>
        <v>0.27472077057075522</v>
      </c>
    </row>
    <row r="121" spans="1:9" ht="45" x14ac:dyDescent="0.2">
      <c r="A121" s="42"/>
      <c r="B121" s="33" t="s">
        <v>281</v>
      </c>
      <c r="C121" s="9" t="s">
        <v>19</v>
      </c>
      <c r="D121" s="9" t="s">
        <v>146</v>
      </c>
      <c r="E121" s="9" t="s">
        <v>275</v>
      </c>
      <c r="F121" s="9" t="s">
        <v>27</v>
      </c>
      <c r="G121" s="16">
        <v>465.8</v>
      </c>
      <c r="H121" s="16">
        <v>0</v>
      </c>
      <c r="I121" s="10">
        <f t="shared" ref="I121" si="9">H121/G121</f>
        <v>0</v>
      </c>
    </row>
    <row r="122" spans="1:9" ht="22.5" x14ac:dyDescent="0.2">
      <c r="A122" s="42"/>
      <c r="B122" s="29" t="s">
        <v>177</v>
      </c>
      <c r="C122" s="9" t="s">
        <v>19</v>
      </c>
      <c r="D122" s="9" t="s">
        <v>146</v>
      </c>
      <c r="E122" s="9" t="s">
        <v>147</v>
      </c>
      <c r="F122" s="9" t="s">
        <v>27</v>
      </c>
      <c r="G122" s="16">
        <v>510.1</v>
      </c>
      <c r="H122" s="16">
        <v>268.10000000000002</v>
      </c>
      <c r="I122" s="10">
        <f t="shared" si="0"/>
        <v>0.52558321897667126</v>
      </c>
    </row>
    <row r="123" spans="1:9" ht="31.5" x14ac:dyDescent="0.2">
      <c r="A123" s="42" t="s">
        <v>148</v>
      </c>
      <c r="B123" s="20" t="s">
        <v>149</v>
      </c>
      <c r="C123" s="19"/>
      <c r="D123" s="19"/>
      <c r="E123" s="19" t="s">
        <v>164</v>
      </c>
      <c r="F123" s="19"/>
      <c r="G123" s="17">
        <f>G124</f>
        <v>400</v>
      </c>
      <c r="H123" s="17">
        <f>H124</f>
        <v>150</v>
      </c>
      <c r="I123" s="8">
        <f t="shared" si="0"/>
        <v>0.375</v>
      </c>
    </row>
    <row r="124" spans="1:9" x14ac:dyDescent="0.2">
      <c r="A124" s="42"/>
      <c r="B124" s="29" t="s">
        <v>200</v>
      </c>
      <c r="C124" s="9" t="s">
        <v>19</v>
      </c>
      <c r="D124" s="9" t="s">
        <v>150</v>
      </c>
      <c r="E124" s="9" t="s">
        <v>151</v>
      </c>
      <c r="F124" s="9" t="s">
        <v>152</v>
      </c>
      <c r="G124" s="16">
        <v>400</v>
      </c>
      <c r="H124" s="16">
        <v>150</v>
      </c>
      <c r="I124" s="10">
        <f t="shared" ref="I124:I202" si="10">H124/G124</f>
        <v>0.375</v>
      </c>
    </row>
    <row r="125" spans="1:9" ht="31.5" x14ac:dyDescent="0.2">
      <c r="A125" s="42" t="s">
        <v>153</v>
      </c>
      <c r="B125" s="20" t="s">
        <v>154</v>
      </c>
      <c r="C125" s="19"/>
      <c r="D125" s="19"/>
      <c r="E125" s="19" t="s">
        <v>163</v>
      </c>
      <c r="F125" s="19"/>
      <c r="G125" s="17">
        <f>SUM(G126:G128)</f>
        <v>37483.199999999997</v>
      </c>
      <c r="H125" s="17">
        <f>SUM(H126:H128)</f>
        <v>29496.600000000002</v>
      </c>
      <c r="I125" s="8">
        <f t="shared" si="10"/>
        <v>0.78692854398770662</v>
      </c>
    </row>
    <row r="126" spans="1:9" x14ac:dyDescent="0.2">
      <c r="A126" s="42"/>
      <c r="B126" s="29" t="s">
        <v>160</v>
      </c>
      <c r="C126" s="9" t="s">
        <v>19</v>
      </c>
      <c r="D126" s="9" t="s">
        <v>156</v>
      </c>
      <c r="E126" s="9" t="s">
        <v>157</v>
      </c>
      <c r="F126" s="9" t="s">
        <v>27</v>
      </c>
      <c r="G126" s="16">
        <v>11287.9</v>
      </c>
      <c r="H126" s="16">
        <v>6691.9</v>
      </c>
      <c r="I126" s="10">
        <f t="shared" si="10"/>
        <v>0.59283834902860588</v>
      </c>
    </row>
    <row r="127" spans="1:9" ht="22.5" x14ac:dyDescent="0.2">
      <c r="A127" s="42"/>
      <c r="B127" s="29" t="s">
        <v>155</v>
      </c>
      <c r="C127" s="9" t="s">
        <v>19</v>
      </c>
      <c r="D127" s="9" t="s">
        <v>156</v>
      </c>
      <c r="E127" s="9" t="s">
        <v>159</v>
      </c>
      <c r="F127" s="9" t="s">
        <v>27</v>
      </c>
      <c r="G127" s="16">
        <v>26.2</v>
      </c>
      <c r="H127" s="16">
        <v>22.8</v>
      </c>
      <c r="I127" s="10">
        <f t="shared" si="10"/>
        <v>0.87022900763358779</v>
      </c>
    </row>
    <row r="128" spans="1:9" ht="33.75" x14ac:dyDescent="0.2">
      <c r="A128" s="42"/>
      <c r="B128" s="29" t="s">
        <v>158</v>
      </c>
      <c r="C128" s="9" t="s">
        <v>19</v>
      </c>
      <c r="D128" s="9" t="s">
        <v>156</v>
      </c>
      <c r="E128" s="9" t="s">
        <v>159</v>
      </c>
      <c r="F128" s="9" t="s">
        <v>27</v>
      </c>
      <c r="G128" s="16">
        <v>26169.1</v>
      </c>
      <c r="H128" s="16">
        <v>22781.9</v>
      </c>
      <c r="I128" s="10">
        <f t="shared" si="10"/>
        <v>0.87056490288164301</v>
      </c>
    </row>
    <row r="129" spans="1:9" ht="21" x14ac:dyDescent="0.2">
      <c r="A129" s="42" t="s">
        <v>162</v>
      </c>
      <c r="B129" s="20" t="s">
        <v>280</v>
      </c>
      <c r="C129" s="9"/>
      <c r="D129" s="9"/>
      <c r="E129" s="19" t="s">
        <v>180</v>
      </c>
      <c r="F129" s="9"/>
      <c r="G129" s="17">
        <f>SUM(G130:G141)</f>
        <v>48152.1</v>
      </c>
      <c r="H129" s="17">
        <f>SUM(H130:H141)</f>
        <v>22463</v>
      </c>
      <c r="I129" s="8">
        <f t="shared" si="10"/>
        <v>0.46650094180731477</v>
      </c>
    </row>
    <row r="130" spans="1:9" x14ac:dyDescent="0.2">
      <c r="A130" s="42"/>
      <c r="B130" s="37" t="s">
        <v>178</v>
      </c>
      <c r="C130" s="9" t="s">
        <v>19</v>
      </c>
      <c r="D130" s="9" t="s">
        <v>33</v>
      </c>
      <c r="E130" s="9" t="s">
        <v>179</v>
      </c>
      <c r="F130" s="9" t="s">
        <v>28</v>
      </c>
      <c r="G130" s="16">
        <v>7683</v>
      </c>
      <c r="H130" s="16">
        <v>5337.9</v>
      </c>
      <c r="I130" s="10">
        <f t="shared" si="10"/>
        <v>0.69476766887934394</v>
      </c>
    </row>
    <row r="131" spans="1:9" x14ac:dyDescent="0.2">
      <c r="A131" s="42"/>
      <c r="B131" s="41"/>
      <c r="C131" s="9" t="s">
        <v>19</v>
      </c>
      <c r="D131" s="9" t="s">
        <v>33</v>
      </c>
      <c r="E131" s="9" t="s">
        <v>181</v>
      </c>
      <c r="F131" s="9" t="s">
        <v>28</v>
      </c>
      <c r="G131" s="16">
        <v>6712</v>
      </c>
      <c r="H131" s="16">
        <v>2946.7</v>
      </c>
      <c r="I131" s="10">
        <f t="shared" si="10"/>
        <v>0.43901966626936828</v>
      </c>
    </row>
    <row r="132" spans="1:9" x14ac:dyDescent="0.2">
      <c r="A132" s="42"/>
      <c r="B132" s="41"/>
      <c r="C132" s="9" t="s">
        <v>19</v>
      </c>
      <c r="D132" s="9" t="s">
        <v>33</v>
      </c>
      <c r="E132" s="9" t="s">
        <v>179</v>
      </c>
      <c r="F132" s="9" t="s">
        <v>27</v>
      </c>
      <c r="G132" s="16">
        <v>763.6</v>
      </c>
      <c r="H132" s="16">
        <v>328.7</v>
      </c>
      <c r="I132" s="10">
        <f t="shared" si="10"/>
        <v>0.430460974332111</v>
      </c>
    </row>
    <row r="133" spans="1:9" x14ac:dyDescent="0.2">
      <c r="A133" s="42"/>
      <c r="B133" s="41"/>
      <c r="C133" s="9" t="s">
        <v>19</v>
      </c>
      <c r="D133" s="9" t="s">
        <v>33</v>
      </c>
      <c r="E133" s="9" t="s">
        <v>179</v>
      </c>
      <c r="F133" s="9" t="s">
        <v>26</v>
      </c>
      <c r="G133" s="16">
        <v>24.9</v>
      </c>
      <c r="H133" s="16">
        <v>15.2</v>
      </c>
      <c r="I133" s="10">
        <f t="shared" si="10"/>
        <v>0.61044176706827313</v>
      </c>
    </row>
    <row r="134" spans="1:9" x14ac:dyDescent="0.2">
      <c r="A134" s="42"/>
      <c r="B134" s="41"/>
      <c r="C134" s="9" t="s">
        <v>19</v>
      </c>
      <c r="D134" s="9" t="s">
        <v>41</v>
      </c>
      <c r="E134" s="9" t="s">
        <v>267</v>
      </c>
      <c r="F134" s="9" t="s">
        <v>27</v>
      </c>
      <c r="G134" s="16">
        <v>156</v>
      </c>
      <c r="H134" s="16">
        <v>52.3</v>
      </c>
      <c r="I134" s="10">
        <f t="shared" si="10"/>
        <v>0.33525641025641023</v>
      </c>
    </row>
    <row r="135" spans="1:9" x14ac:dyDescent="0.2">
      <c r="A135" s="42"/>
      <c r="B135" s="41"/>
      <c r="C135" s="9" t="s">
        <v>19</v>
      </c>
      <c r="D135" s="9" t="s">
        <v>182</v>
      </c>
      <c r="E135" s="9" t="s">
        <v>179</v>
      </c>
      <c r="F135" s="9" t="s">
        <v>28</v>
      </c>
      <c r="G135" s="16">
        <v>11656</v>
      </c>
      <c r="H135" s="16">
        <v>6256.6</v>
      </c>
      <c r="I135" s="10">
        <f t="shared" si="10"/>
        <v>0.53677076183939609</v>
      </c>
    </row>
    <row r="136" spans="1:9" x14ac:dyDescent="0.2">
      <c r="A136" s="42"/>
      <c r="B136" s="41"/>
      <c r="C136" s="9" t="s">
        <v>19</v>
      </c>
      <c r="D136" s="9" t="s">
        <v>182</v>
      </c>
      <c r="E136" s="9" t="s">
        <v>181</v>
      </c>
      <c r="F136" s="9" t="s">
        <v>28</v>
      </c>
      <c r="G136" s="16">
        <v>10007</v>
      </c>
      <c r="H136" s="16">
        <v>5063.8999999999996</v>
      </c>
      <c r="I136" s="10">
        <f t="shared" si="10"/>
        <v>0.50603577495752972</v>
      </c>
    </row>
    <row r="137" spans="1:9" x14ac:dyDescent="0.2">
      <c r="A137" s="42"/>
      <c r="B137" s="41"/>
      <c r="C137" s="9" t="s">
        <v>19</v>
      </c>
      <c r="D137" s="9" t="s">
        <v>182</v>
      </c>
      <c r="E137" s="9" t="s">
        <v>179</v>
      </c>
      <c r="F137" s="9" t="s">
        <v>27</v>
      </c>
      <c r="G137" s="16">
        <v>4099.7</v>
      </c>
      <c r="H137" s="16">
        <v>2411.8000000000002</v>
      </c>
      <c r="I137" s="10">
        <f t="shared" si="10"/>
        <v>0.58828694782545077</v>
      </c>
    </row>
    <row r="138" spans="1:9" x14ac:dyDescent="0.2">
      <c r="A138" s="42"/>
      <c r="B138" s="38"/>
      <c r="C138" s="9" t="s">
        <v>19</v>
      </c>
      <c r="D138" s="9" t="s">
        <v>182</v>
      </c>
      <c r="E138" s="9" t="s">
        <v>179</v>
      </c>
      <c r="F138" s="9" t="s">
        <v>26</v>
      </c>
      <c r="G138" s="16">
        <v>10</v>
      </c>
      <c r="H138" s="16">
        <v>10</v>
      </c>
      <c r="I138" s="10">
        <f t="shared" si="10"/>
        <v>1</v>
      </c>
    </row>
    <row r="139" spans="1:9" ht="22.5" x14ac:dyDescent="0.2">
      <c r="A139" s="42"/>
      <c r="B139" s="29" t="s">
        <v>183</v>
      </c>
      <c r="C139" s="9" t="s">
        <v>19</v>
      </c>
      <c r="D139" s="9" t="s">
        <v>182</v>
      </c>
      <c r="E139" s="9" t="s">
        <v>184</v>
      </c>
      <c r="F139" s="9" t="s">
        <v>27</v>
      </c>
      <c r="G139" s="16">
        <v>39.9</v>
      </c>
      <c r="H139" s="16">
        <v>39.9</v>
      </c>
      <c r="I139" s="10">
        <f t="shared" si="10"/>
        <v>1</v>
      </c>
    </row>
    <row r="140" spans="1:9" ht="33.75" x14ac:dyDescent="0.2">
      <c r="A140" s="42"/>
      <c r="B140" s="29" t="s">
        <v>185</v>
      </c>
      <c r="C140" s="9" t="s">
        <v>19</v>
      </c>
      <c r="D140" s="9" t="s">
        <v>182</v>
      </c>
      <c r="E140" s="9" t="s">
        <v>186</v>
      </c>
      <c r="F140" s="9" t="s">
        <v>27</v>
      </c>
      <c r="G140" s="16">
        <v>6580</v>
      </c>
      <c r="H140" s="16"/>
      <c r="I140" s="10">
        <f t="shared" si="10"/>
        <v>0</v>
      </c>
    </row>
    <row r="141" spans="1:9" ht="33.75" x14ac:dyDescent="0.2">
      <c r="A141" s="42"/>
      <c r="B141" s="29" t="s">
        <v>187</v>
      </c>
      <c r="C141" s="9" t="s">
        <v>19</v>
      </c>
      <c r="D141" s="9" t="s">
        <v>182</v>
      </c>
      <c r="E141" s="9" t="s">
        <v>186</v>
      </c>
      <c r="F141" s="9" t="s">
        <v>27</v>
      </c>
      <c r="G141" s="16">
        <v>420</v>
      </c>
      <c r="H141" s="16"/>
      <c r="I141" s="10">
        <f t="shared" si="10"/>
        <v>0</v>
      </c>
    </row>
    <row r="142" spans="1:9" ht="35.25" customHeight="1" x14ac:dyDescent="0.2">
      <c r="A142" s="42" t="s">
        <v>188</v>
      </c>
      <c r="B142" s="20" t="s">
        <v>189</v>
      </c>
      <c r="C142" s="19"/>
      <c r="D142" s="19"/>
      <c r="E142" s="19" t="s">
        <v>190</v>
      </c>
      <c r="F142" s="19"/>
      <c r="G142" s="17">
        <f>G143+G144</f>
        <v>25</v>
      </c>
      <c r="H142" s="17">
        <f>H143+H144</f>
        <v>0</v>
      </c>
      <c r="I142" s="8">
        <f t="shared" si="10"/>
        <v>0</v>
      </c>
    </row>
    <row r="143" spans="1:9" ht="15" customHeight="1" x14ac:dyDescent="0.2">
      <c r="A143" s="42"/>
      <c r="B143" s="37" t="s">
        <v>177</v>
      </c>
      <c r="C143" s="9" t="s">
        <v>19</v>
      </c>
      <c r="D143" s="9" t="s">
        <v>191</v>
      </c>
      <c r="E143" s="9" t="s">
        <v>192</v>
      </c>
      <c r="F143" s="9" t="s">
        <v>27</v>
      </c>
      <c r="G143" s="16">
        <v>20</v>
      </c>
      <c r="H143" s="16"/>
      <c r="I143" s="10">
        <f t="shared" si="10"/>
        <v>0</v>
      </c>
    </row>
    <row r="144" spans="1:9" x14ac:dyDescent="0.2">
      <c r="A144" s="42"/>
      <c r="B144" s="38"/>
      <c r="C144" s="9" t="s">
        <v>19</v>
      </c>
      <c r="D144" s="9" t="s">
        <v>244</v>
      </c>
      <c r="E144" s="9" t="s">
        <v>192</v>
      </c>
      <c r="F144" s="9" t="s">
        <v>27</v>
      </c>
      <c r="G144" s="16">
        <v>5</v>
      </c>
      <c r="H144" s="16"/>
      <c r="I144" s="10">
        <f t="shared" si="10"/>
        <v>0</v>
      </c>
    </row>
    <row r="145" spans="1:9" ht="31.5" x14ac:dyDescent="0.2">
      <c r="A145" s="42" t="s">
        <v>193</v>
      </c>
      <c r="B145" s="20" t="s">
        <v>283</v>
      </c>
      <c r="C145" s="19"/>
      <c r="D145" s="19"/>
      <c r="E145" s="19" t="s">
        <v>194</v>
      </c>
      <c r="F145" s="19"/>
      <c r="G145" s="17">
        <f>G146+G147</f>
        <v>933.1</v>
      </c>
      <c r="H145" s="17">
        <f>H146+H147</f>
        <v>0</v>
      </c>
      <c r="I145" s="8">
        <f t="shared" si="10"/>
        <v>0</v>
      </c>
    </row>
    <row r="146" spans="1:9" ht="18" customHeight="1" x14ac:dyDescent="0.2">
      <c r="A146" s="42"/>
      <c r="B146" s="29" t="s">
        <v>196</v>
      </c>
      <c r="C146" s="9" t="s">
        <v>19</v>
      </c>
      <c r="D146" s="9" t="s">
        <v>191</v>
      </c>
      <c r="E146" s="9" t="s">
        <v>195</v>
      </c>
      <c r="F146" s="9" t="s">
        <v>27</v>
      </c>
      <c r="G146" s="16">
        <v>366</v>
      </c>
      <c r="H146" s="16"/>
      <c r="I146" s="10">
        <f t="shared" si="10"/>
        <v>0</v>
      </c>
    </row>
    <row r="147" spans="1:9" ht="90" x14ac:dyDescent="0.2">
      <c r="A147" s="42"/>
      <c r="B147" s="29" t="s">
        <v>254</v>
      </c>
      <c r="C147" s="9" t="s">
        <v>19</v>
      </c>
      <c r="D147" s="9" t="s">
        <v>191</v>
      </c>
      <c r="E147" s="9" t="s">
        <v>253</v>
      </c>
      <c r="F147" s="9" t="s">
        <v>27</v>
      </c>
      <c r="G147" s="16">
        <v>567.1</v>
      </c>
      <c r="H147" s="16"/>
      <c r="I147" s="10">
        <f t="shared" si="10"/>
        <v>0</v>
      </c>
    </row>
    <row r="148" spans="1:9" ht="15.75" customHeight="1" x14ac:dyDescent="0.2">
      <c r="A148" s="42" t="s">
        <v>197</v>
      </c>
      <c r="B148" s="20" t="s">
        <v>198</v>
      </c>
      <c r="C148" s="35"/>
      <c r="D148" s="35"/>
      <c r="E148" s="35" t="s">
        <v>199</v>
      </c>
      <c r="F148" s="35"/>
      <c r="G148" s="17">
        <f>SUM(G149:G196)</f>
        <v>117078.39999999997</v>
      </c>
      <c r="H148" s="17">
        <f>SUM(H149:H195)</f>
        <v>65935.5</v>
      </c>
      <c r="I148" s="8">
        <f t="shared" si="10"/>
        <v>0.56317390739880302</v>
      </c>
    </row>
    <row r="149" spans="1:9" x14ac:dyDescent="0.2">
      <c r="A149" s="42"/>
      <c r="B149" s="37" t="s">
        <v>201</v>
      </c>
      <c r="C149" s="9" t="s">
        <v>19</v>
      </c>
      <c r="D149" s="9" t="s">
        <v>202</v>
      </c>
      <c r="E149" s="9" t="s">
        <v>203</v>
      </c>
      <c r="F149" s="9" t="s">
        <v>28</v>
      </c>
      <c r="G149" s="16">
        <v>1550.5</v>
      </c>
      <c r="H149" s="16">
        <v>938.9</v>
      </c>
      <c r="I149" s="10">
        <f t="shared" si="10"/>
        <v>0.60554659787165432</v>
      </c>
    </row>
    <row r="150" spans="1:9" x14ac:dyDescent="0.2">
      <c r="A150" s="42"/>
      <c r="B150" s="38"/>
      <c r="C150" s="9" t="s">
        <v>19</v>
      </c>
      <c r="D150" s="9" t="s">
        <v>202</v>
      </c>
      <c r="E150" s="9" t="s">
        <v>204</v>
      </c>
      <c r="F150" s="9" t="s">
        <v>28</v>
      </c>
      <c r="G150" s="16">
        <v>1356</v>
      </c>
      <c r="H150" s="16">
        <v>818.7</v>
      </c>
      <c r="I150" s="10">
        <f t="shared" si="10"/>
        <v>0.60376106194690271</v>
      </c>
    </row>
    <row r="151" spans="1:9" ht="12.75" customHeight="1" x14ac:dyDescent="0.2">
      <c r="A151" s="42"/>
      <c r="B151" s="37" t="s">
        <v>205</v>
      </c>
      <c r="C151" s="9" t="s">
        <v>19</v>
      </c>
      <c r="D151" s="9" t="s">
        <v>206</v>
      </c>
      <c r="E151" s="9" t="s">
        <v>207</v>
      </c>
      <c r="F151" s="9" t="s">
        <v>28</v>
      </c>
      <c r="G151" s="16">
        <v>28342.9</v>
      </c>
      <c r="H151" s="16">
        <v>14246.1</v>
      </c>
      <c r="I151" s="10">
        <f t="shared" si="10"/>
        <v>0.50263381658193051</v>
      </c>
    </row>
    <row r="152" spans="1:9" x14ac:dyDescent="0.2">
      <c r="A152" s="42"/>
      <c r="B152" s="41"/>
      <c r="C152" s="9" t="s">
        <v>19</v>
      </c>
      <c r="D152" s="9" t="s">
        <v>206</v>
      </c>
      <c r="E152" s="9" t="s">
        <v>208</v>
      </c>
      <c r="F152" s="9" t="s">
        <v>28</v>
      </c>
      <c r="G152" s="16">
        <v>24761</v>
      </c>
      <c r="H152" s="16">
        <v>15451.8</v>
      </c>
      <c r="I152" s="10">
        <f t="shared" si="10"/>
        <v>0.62403780138120424</v>
      </c>
    </row>
    <row r="153" spans="1:9" x14ac:dyDescent="0.2">
      <c r="A153" s="42"/>
      <c r="B153" s="41"/>
      <c r="C153" s="9" t="s">
        <v>19</v>
      </c>
      <c r="D153" s="9" t="s">
        <v>206</v>
      </c>
      <c r="E153" s="9" t="s">
        <v>207</v>
      </c>
      <c r="F153" s="9" t="s">
        <v>27</v>
      </c>
      <c r="G153" s="16">
        <v>10914.5</v>
      </c>
      <c r="H153" s="16">
        <v>6168.6</v>
      </c>
      <c r="I153" s="10">
        <f t="shared" si="10"/>
        <v>0.56517476751110907</v>
      </c>
    </row>
    <row r="154" spans="1:9" x14ac:dyDescent="0.2">
      <c r="A154" s="42"/>
      <c r="B154" s="41"/>
      <c r="C154" s="9" t="s">
        <v>19</v>
      </c>
      <c r="D154" s="9" t="s">
        <v>206</v>
      </c>
      <c r="E154" s="9" t="s">
        <v>207</v>
      </c>
      <c r="F154" s="9" t="s">
        <v>26</v>
      </c>
      <c r="G154" s="16">
        <v>30</v>
      </c>
      <c r="H154" s="16">
        <v>29</v>
      </c>
      <c r="I154" s="10">
        <f t="shared" si="10"/>
        <v>0.96666666666666667</v>
      </c>
    </row>
    <row r="155" spans="1:9" x14ac:dyDescent="0.2">
      <c r="A155" s="42"/>
      <c r="B155" s="41"/>
      <c r="C155" s="9" t="s">
        <v>19</v>
      </c>
      <c r="D155" s="9" t="s">
        <v>41</v>
      </c>
      <c r="E155" s="9" t="s">
        <v>207</v>
      </c>
      <c r="F155" s="9" t="s">
        <v>27</v>
      </c>
      <c r="G155" s="16">
        <v>227.7</v>
      </c>
      <c r="H155" s="16">
        <v>109.2</v>
      </c>
      <c r="I155" s="10">
        <f t="shared" si="10"/>
        <v>0.47957839262187091</v>
      </c>
    </row>
    <row r="156" spans="1:9" x14ac:dyDescent="0.2">
      <c r="A156" s="42"/>
      <c r="B156" s="38"/>
      <c r="C156" s="9" t="s">
        <v>19</v>
      </c>
      <c r="D156" s="9" t="s">
        <v>238</v>
      </c>
      <c r="E156" s="9" t="s">
        <v>207</v>
      </c>
      <c r="F156" s="9" t="s">
        <v>27</v>
      </c>
      <c r="G156" s="16">
        <v>444.7</v>
      </c>
      <c r="H156" s="16">
        <v>43.9</v>
      </c>
      <c r="I156" s="10">
        <f t="shared" si="10"/>
        <v>9.8718237013717111E-2</v>
      </c>
    </row>
    <row r="157" spans="1:9" x14ac:dyDescent="0.2">
      <c r="A157" s="42"/>
      <c r="B157" s="37" t="s">
        <v>209</v>
      </c>
      <c r="C157" s="9" t="s">
        <v>19</v>
      </c>
      <c r="D157" s="9" t="s">
        <v>191</v>
      </c>
      <c r="E157" s="9" t="s">
        <v>210</v>
      </c>
      <c r="F157" s="9" t="s">
        <v>28</v>
      </c>
      <c r="G157" s="16">
        <v>2754</v>
      </c>
      <c r="H157" s="16">
        <v>1448.7</v>
      </c>
      <c r="I157" s="10">
        <f t="shared" si="10"/>
        <v>0.52603485838779962</v>
      </c>
    </row>
    <row r="158" spans="1:9" x14ac:dyDescent="0.2">
      <c r="A158" s="42"/>
      <c r="B158" s="41"/>
      <c r="C158" s="9" t="s">
        <v>19</v>
      </c>
      <c r="D158" s="9" t="s">
        <v>191</v>
      </c>
      <c r="E158" s="9" t="s">
        <v>211</v>
      </c>
      <c r="F158" s="9" t="s">
        <v>28</v>
      </c>
      <c r="G158" s="16">
        <v>2407</v>
      </c>
      <c r="H158" s="16">
        <v>1430.4</v>
      </c>
      <c r="I158" s="10">
        <f t="shared" si="10"/>
        <v>0.59426672206065645</v>
      </c>
    </row>
    <row r="159" spans="1:9" x14ac:dyDescent="0.2">
      <c r="A159" s="42"/>
      <c r="B159" s="41"/>
      <c r="C159" s="9" t="s">
        <v>19</v>
      </c>
      <c r="D159" s="9" t="s">
        <v>191</v>
      </c>
      <c r="E159" s="9" t="s">
        <v>210</v>
      </c>
      <c r="F159" s="9" t="s">
        <v>27</v>
      </c>
      <c r="G159" s="16">
        <v>3284.9</v>
      </c>
      <c r="H159" s="16">
        <v>2604.3000000000002</v>
      </c>
      <c r="I159" s="10">
        <f t="shared" si="10"/>
        <v>0.79280952235988922</v>
      </c>
    </row>
    <row r="160" spans="1:9" x14ac:dyDescent="0.2">
      <c r="A160" s="42"/>
      <c r="B160" s="38"/>
      <c r="C160" s="9" t="s">
        <v>19</v>
      </c>
      <c r="D160" s="9" t="s">
        <v>191</v>
      </c>
      <c r="E160" s="9" t="s">
        <v>210</v>
      </c>
      <c r="F160" s="9" t="s">
        <v>26</v>
      </c>
      <c r="G160" s="16">
        <v>288.60000000000002</v>
      </c>
      <c r="H160" s="16">
        <v>286.3</v>
      </c>
      <c r="I160" s="10">
        <f t="shared" si="10"/>
        <v>0.99203049203049198</v>
      </c>
    </row>
    <row r="161" spans="1:9" x14ac:dyDescent="0.2">
      <c r="A161" s="42"/>
      <c r="B161" s="37" t="s">
        <v>212</v>
      </c>
      <c r="C161" s="9" t="s">
        <v>19</v>
      </c>
      <c r="D161" s="9" t="s">
        <v>191</v>
      </c>
      <c r="E161" s="9" t="s">
        <v>213</v>
      </c>
      <c r="F161" s="9" t="s">
        <v>27</v>
      </c>
      <c r="G161" s="16">
        <v>150</v>
      </c>
      <c r="H161" s="16">
        <v>22.5</v>
      </c>
      <c r="I161" s="10">
        <f t="shared" si="10"/>
        <v>0.15</v>
      </c>
    </row>
    <row r="162" spans="1:9" x14ac:dyDescent="0.2">
      <c r="A162" s="42"/>
      <c r="B162" s="38"/>
      <c r="C162" s="9" t="s">
        <v>19</v>
      </c>
      <c r="D162" s="9" t="s">
        <v>25</v>
      </c>
      <c r="E162" s="9" t="s">
        <v>213</v>
      </c>
      <c r="F162" s="9" t="s">
        <v>27</v>
      </c>
      <c r="G162" s="16">
        <v>350</v>
      </c>
      <c r="H162" s="16">
        <v>100.7</v>
      </c>
      <c r="I162" s="10">
        <f t="shared" si="10"/>
        <v>0.2877142857142857</v>
      </c>
    </row>
    <row r="163" spans="1:9" x14ac:dyDescent="0.2">
      <c r="A163" s="42"/>
      <c r="B163" s="37" t="s">
        <v>214</v>
      </c>
      <c r="C163" s="9" t="s">
        <v>19</v>
      </c>
      <c r="D163" s="9" t="s">
        <v>215</v>
      </c>
      <c r="E163" s="9" t="s">
        <v>216</v>
      </c>
      <c r="F163" s="9" t="s">
        <v>27</v>
      </c>
      <c r="G163" s="16">
        <v>743.2</v>
      </c>
      <c r="H163" s="16">
        <v>383.2</v>
      </c>
      <c r="I163" s="10">
        <f t="shared" si="10"/>
        <v>0.51560818083961246</v>
      </c>
    </row>
    <row r="164" spans="1:9" x14ac:dyDescent="0.2">
      <c r="A164" s="42"/>
      <c r="B164" s="41"/>
      <c r="C164" s="9" t="s">
        <v>19</v>
      </c>
      <c r="D164" s="9" t="s">
        <v>141</v>
      </c>
      <c r="E164" s="9" t="s">
        <v>260</v>
      </c>
      <c r="F164" s="9" t="s">
        <v>27</v>
      </c>
      <c r="G164" s="16">
        <v>223.1</v>
      </c>
      <c r="H164" s="16">
        <v>223</v>
      </c>
      <c r="I164" s="10">
        <f t="shared" si="10"/>
        <v>0.99955177050649935</v>
      </c>
    </row>
    <row r="165" spans="1:9" x14ac:dyDescent="0.2">
      <c r="A165" s="42"/>
      <c r="B165" s="41"/>
      <c r="C165" s="9" t="s">
        <v>19</v>
      </c>
      <c r="D165" s="9" t="s">
        <v>141</v>
      </c>
      <c r="E165" s="9" t="s">
        <v>276</v>
      </c>
      <c r="F165" s="9" t="s">
        <v>27</v>
      </c>
      <c r="G165" s="16">
        <v>30</v>
      </c>
      <c r="H165" s="16">
        <v>30</v>
      </c>
      <c r="I165" s="10">
        <f t="shared" ref="I165" si="11">H165/G165</f>
        <v>1</v>
      </c>
    </row>
    <row r="166" spans="1:9" x14ac:dyDescent="0.2">
      <c r="A166" s="42"/>
      <c r="B166" s="38"/>
      <c r="C166" s="9" t="s">
        <v>19</v>
      </c>
      <c r="D166" s="9" t="s">
        <v>132</v>
      </c>
      <c r="E166" s="9" t="s">
        <v>216</v>
      </c>
      <c r="F166" s="9" t="s">
        <v>27</v>
      </c>
      <c r="G166" s="16">
        <v>500</v>
      </c>
      <c r="H166" s="16">
        <v>219.4</v>
      </c>
      <c r="I166" s="10">
        <f t="shared" si="10"/>
        <v>0.43880000000000002</v>
      </c>
    </row>
    <row r="167" spans="1:9" x14ac:dyDescent="0.2">
      <c r="A167" s="42"/>
      <c r="B167" s="37" t="s">
        <v>217</v>
      </c>
      <c r="C167" s="9" t="s">
        <v>19</v>
      </c>
      <c r="D167" s="9" t="s">
        <v>218</v>
      </c>
      <c r="E167" s="9" t="s">
        <v>219</v>
      </c>
      <c r="F167" s="9" t="s">
        <v>27</v>
      </c>
      <c r="G167" s="16">
        <v>9.8000000000000007</v>
      </c>
      <c r="H167" s="16">
        <v>5.8</v>
      </c>
      <c r="I167" s="10">
        <f t="shared" si="10"/>
        <v>0.59183673469387754</v>
      </c>
    </row>
    <row r="168" spans="1:9" x14ac:dyDescent="0.2">
      <c r="A168" s="42"/>
      <c r="B168" s="41"/>
      <c r="C168" s="9" t="s">
        <v>19</v>
      </c>
      <c r="D168" s="9" t="s">
        <v>191</v>
      </c>
      <c r="E168" s="9" t="s">
        <v>225</v>
      </c>
      <c r="F168" s="9" t="s">
        <v>27</v>
      </c>
      <c r="G168" s="16">
        <v>460.4</v>
      </c>
      <c r="H168" s="16">
        <v>0</v>
      </c>
      <c r="I168" s="10">
        <f t="shared" ref="I168" si="12">H168/G168</f>
        <v>0</v>
      </c>
    </row>
    <row r="169" spans="1:9" x14ac:dyDescent="0.2">
      <c r="A169" s="42"/>
      <c r="B169" s="41"/>
      <c r="C169" s="9" t="s">
        <v>19</v>
      </c>
      <c r="D169" s="9" t="s">
        <v>191</v>
      </c>
      <c r="E169" s="9" t="s">
        <v>220</v>
      </c>
      <c r="F169" s="9" t="s">
        <v>28</v>
      </c>
      <c r="G169" s="16">
        <v>1109.5999999999999</v>
      </c>
      <c r="H169" s="16">
        <v>718.1</v>
      </c>
      <c r="I169" s="10">
        <f t="shared" si="10"/>
        <v>0.64717015140591216</v>
      </c>
    </row>
    <row r="170" spans="1:9" x14ac:dyDescent="0.2">
      <c r="A170" s="42"/>
      <c r="B170" s="41"/>
      <c r="C170" s="9" t="s">
        <v>19</v>
      </c>
      <c r="D170" s="9" t="s">
        <v>191</v>
      </c>
      <c r="E170" s="9" t="s">
        <v>220</v>
      </c>
      <c r="F170" s="9" t="s">
        <v>27</v>
      </c>
      <c r="G170" s="16">
        <v>228</v>
      </c>
      <c r="H170" s="16">
        <v>110</v>
      </c>
      <c r="I170" s="10">
        <f t="shared" si="10"/>
        <v>0.48245614035087719</v>
      </c>
    </row>
    <row r="171" spans="1:9" x14ac:dyDescent="0.2">
      <c r="A171" s="42"/>
      <c r="B171" s="41"/>
      <c r="C171" s="9" t="s">
        <v>19</v>
      </c>
      <c r="D171" s="9" t="s">
        <v>41</v>
      </c>
      <c r="E171" s="9" t="s">
        <v>220</v>
      </c>
      <c r="F171" s="9" t="s">
        <v>27</v>
      </c>
      <c r="G171" s="16">
        <v>16.600000000000001</v>
      </c>
      <c r="H171" s="16">
        <v>16.600000000000001</v>
      </c>
      <c r="I171" s="10">
        <f t="shared" si="10"/>
        <v>1</v>
      </c>
    </row>
    <row r="172" spans="1:9" x14ac:dyDescent="0.2">
      <c r="A172" s="42"/>
      <c r="B172" s="41"/>
      <c r="C172" s="9" t="s">
        <v>19</v>
      </c>
      <c r="D172" s="9" t="s">
        <v>191</v>
      </c>
      <c r="E172" s="9" t="s">
        <v>221</v>
      </c>
      <c r="F172" s="9" t="s">
        <v>28</v>
      </c>
      <c r="G172" s="16">
        <v>605.5</v>
      </c>
      <c r="H172" s="16">
        <v>436</v>
      </c>
      <c r="I172" s="10">
        <f t="shared" si="10"/>
        <v>0.72006606110652349</v>
      </c>
    </row>
    <row r="173" spans="1:9" x14ac:dyDescent="0.2">
      <c r="A173" s="42"/>
      <c r="B173" s="41"/>
      <c r="C173" s="9" t="s">
        <v>19</v>
      </c>
      <c r="D173" s="9" t="s">
        <v>191</v>
      </c>
      <c r="E173" s="9" t="s">
        <v>221</v>
      </c>
      <c r="F173" s="9" t="s">
        <v>27</v>
      </c>
      <c r="G173" s="16">
        <v>49.4</v>
      </c>
      <c r="H173" s="16">
        <v>18.899999999999999</v>
      </c>
      <c r="I173" s="10">
        <f t="shared" si="10"/>
        <v>0.38259109311740891</v>
      </c>
    </row>
    <row r="174" spans="1:9" x14ac:dyDescent="0.2">
      <c r="A174" s="42"/>
      <c r="B174" s="41"/>
      <c r="C174" s="9" t="s">
        <v>19</v>
      </c>
      <c r="D174" s="9" t="s">
        <v>191</v>
      </c>
      <c r="E174" s="9" t="s">
        <v>222</v>
      </c>
      <c r="F174" s="9" t="s">
        <v>28</v>
      </c>
      <c r="G174" s="16">
        <v>599.70000000000005</v>
      </c>
      <c r="H174" s="16">
        <v>374.3</v>
      </c>
      <c r="I174" s="10">
        <f t="shared" si="10"/>
        <v>0.62414540603635149</v>
      </c>
    </row>
    <row r="175" spans="1:9" x14ac:dyDescent="0.2">
      <c r="A175" s="42"/>
      <c r="B175" s="41"/>
      <c r="C175" s="9" t="s">
        <v>19</v>
      </c>
      <c r="D175" s="9" t="s">
        <v>191</v>
      </c>
      <c r="E175" s="9" t="s">
        <v>222</v>
      </c>
      <c r="F175" s="9" t="s">
        <v>27</v>
      </c>
      <c r="G175" s="16">
        <v>55.2</v>
      </c>
      <c r="H175" s="16">
        <v>6.3</v>
      </c>
      <c r="I175" s="10">
        <f t="shared" si="10"/>
        <v>0.11413043478260869</v>
      </c>
    </row>
    <row r="176" spans="1:9" x14ac:dyDescent="0.2">
      <c r="A176" s="42"/>
      <c r="B176" s="41"/>
      <c r="C176" s="9" t="s">
        <v>19</v>
      </c>
      <c r="D176" s="9" t="s">
        <v>191</v>
      </c>
      <c r="E176" s="9" t="s">
        <v>223</v>
      </c>
      <c r="F176" s="9" t="s">
        <v>27</v>
      </c>
      <c r="G176" s="16">
        <v>0.7</v>
      </c>
      <c r="H176" s="16"/>
      <c r="I176" s="10">
        <f t="shared" si="10"/>
        <v>0</v>
      </c>
    </row>
    <row r="177" spans="1:9" x14ac:dyDescent="0.2">
      <c r="A177" s="42"/>
      <c r="B177" s="41"/>
      <c r="C177" s="9" t="s">
        <v>19</v>
      </c>
      <c r="D177" s="9" t="s">
        <v>191</v>
      </c>
      <c r="E177" s="9" t="s">
        <v>224</v>
      </c>
      <c r="F177" s="9" t="s">
        <v>28</v>
      </c>
      <c r="G177" s="16">
        <v>38.5</v>
      </c>
      <c r="H177" s="16">
        <v>38.5</v>
      </c>
      <c r="I177" s="10">
        <f t="shared" si="10"/>
        <v>1</v>
      </c>
    </row>
    <row r="178" spans="1:9" x14ac:dyDescent="0.2">
      <c r="A178" s="42"/>
      <c r="B178" s="41"/>
      <c r="C178" s="9" t="s">
        <v>19</v>
      </c>
      <c r="D178" s="9" t="s">
        <v>191</v>
      </c>
      <c r="E178" s="9" t="s">
        <v>224</v>
      </c>
      <c r="F178" s="9" t="s">
        <v>27</v>
      </c>
      <c r="G178" s="16">
        <v>2.7</v>
      </c>
      <c r="H178" s="16">
        <v>2.7</v>
      </c>
      <c r="I178" s="10">
        <f t="shared" si="10"/>
        <v>1</v>
      </c>
    </row>
    <row r="179" spans="1:9" x14ac:dyDescent="0.2">
      <c r="A179" s="42"/>
      <c r="B179" s="41"/>
      <c r="C179" s="9" t="s">
        <v>19</v>
      </c>
      <c r="D179" s="9" t="s">
        <v>227</v>
      </c>
      <c r="E179" s="9" t="s">
        <v>226</v>
      </c>
      <c r="F179" s="9" t="s">
        <v>27</v>
      </c>
      <c r="G179" s="16">
        <v>306</v>
      </c>
      <c r="H179" s="16"/>
      <c r="I179" s="10">
        <f t="shared" si="10"/>
        <v>0</v>
      </c>
    </row>
    <row r="180" spans="1:9" x14ac:dyDescent="0.2">
      <c r="A180" s="42"/>
      <c r="B180" s="41"/>
      <c r="C180" s="9" t="s">
        <v>19</v>
      </c>
      <c r="D180" s="9" t="s">
        <v>228</v>
      </c>
      <c r="E180" s="9" t="s">
        <v>229</v>
      </c>
      <c r="F180" s="9" t="s">
        <v>28</v>
      </c>
      <c r="G180" s="16">
        <v>599.70000000000005</v>
      </c>
      <c r="H180" s="16">
        <v>450.5</v>
      </c>
      <c r="I180" s="10">
        <f t="shared" si="10"/>
        <v>0.75120893780223441</v>
      </c>
    </row>
    <row r="181" spans="1:9" x14ac:dyDescent="0.2">
      <c r="A181" s="42"/>
      <c r="B181" s="41"/>
      <c r="C181" s="9" t="s">
        <v>19</v>
      </c>
      <c r="D181" s="9" t="s">
        <v>228</v>
      </c>
      <c r="E181" s="9" t="s">
        <v>229</v>
      </c>
      <c r="F181" s="9" t="s">
        <v>27</v>
      </c>
      <c r="G181" s="16">
        <v>30</v>
      </c>
      <c r="H181" s="16"/>
      <c r="I181" s="10">
        <f t="shared" si="10"/>
        <v>0</v>
      </c>
    </row>
    <row r="182" spans="1:9" x14ac:dyDescent="0.2">
      <c r="A182" s="42"/>
      <c r="B182" s="41"/>
      <c r="C182" s="9" t="s">
        <v>19</v>
      </c>
      <c r="D182" s="9" t="s">
        <v>150</v>
      </c>
      <c r="E182" s="9" t="s">
        <v>229</v>
      </c>
      <c r="F182" s="9" t="s">
        <v>152</v>
      </c>
      <c r="G182" s="16">
        <v>15500</v>
      </c>
      <c r="H182" s="16">
        <v>10611.4</v>
      </c>
      <c r="I182" s="10">
        <f t="shared" si="10"/>
        <v>0.68460645161290323</v>
      </c>
    </row>
    <row r="183" spans="1:9" x14ac:dyDescent="0.2">
      <c r="A183" s="42"/>
      <c r="B183" s="41"/>
      <c r="C183" s="9" t="s">
        <v>19</v>
      </c>
      <c r="D183" s="9" t="s">
        <v>228</v>
      </c>
      <c r="E183" s="9" t="s">
        <v>230</v>
      </c>
      <c r="F183" s="9" t="s">
        <v>28</v>
      </c>
      <c r="G183" s="16">
        <v>1211.4000000000001</v>
      </c>
      <c r="H183" s="16">
        <v>657.3</v>
      </c>
      <c r="I183" s="10">
        <f t="shared" si="10"/>
        <v>0.5425953442298167</v>
      </c>
    </row>
    <row r="184" spans="1:9" x14ac:dyDescent="0.2">
      <c r="A184" s="42"/>
      <c r="B184" s="38"/>
      <c r="C184" s="9" t="s">
        <v>19</v>
      </c>
      <c r="D184" s="9" t="s">
        <v>228</v>
      </c>
      <c r="E184" s="9" t="s">
        <v>230</v>
      </c>
      <c r="F184" s="9" t="s">
        <v>27</v>
      </c>
      <c r="G184" s="16">
        <v>107.9</v>
      </c>
      <c r="H184" s="16">
        <v>29.2</v>
      </c>
      <c r="I184" s="10">
        <f t="shared" si="10"/>
        <v>0.27062094531974046</v>
      </c>
    </row>
    <row r="185" spans="1:9" ht="17.25" customHeight="1" x14ac:dyDescent="0.2">
      <c r="A185" s="42"/>
      <c r="B185" s="37" t="s">
        <v>231</v>
      </c>
      <c r="C185" s="9" t="s">
        <v>19</v>
      </c>
      <c r="D185" s="9" t="s">
        <v>206</v>
      </c>
      <c r="E185" s="9" t="s">
        <v>232</v>
      </c>
      <c r="F185" s="9" t="s">
        <v>28</v>
      </c>
      <c r="G185" s="16">
        <v>1293.9000000000001</v>
      </c>
      <c r="H185" s="16">
        <v>517.1</v>
      </c>
      <c r="I185" s="10">
        <f t="shared" si="10"/>
        <v>0.39964448566349792</v>
      </c>
    </row>
    <row r="186" spans="1:9" ht="19.5" customHeight="1" x14ac:dyDescent="0.2">
      <c r="A186" s="42"/>
      <c r="B186" s="38"/>
      <c r="C186" s="9" t="s">
        <v>19</v>
      </c>
      <c r="D186" s="9" t="s">
        <v>206</v>
      </c>
      <c r="E186" s="9" t="s">
        <v>232</v>
      </c>
      <c r="F186" s="9" t="s">
        <v>27</v>
      </c>
      <c r="G186" s="16">
        <v>32.5</v>
      </c>
      <c r="H186" s="16">
        <v>2.6</v>
      </c>
      <c r="I186" s="10">
        <f t="shared" si="10"/>
        <v>0.08</v>
      </c>
    </row>
    <row r="187" spans="1:9" ht="45" x14ac:dyDescent="0.2">
      <c r="A187" s="42"/>
      <c r="B187" s="29" t="s">
        <v>233</v>
      </c>
      <c r="C187" s="9" t="s">
        <v>19</v>
      </c>
      <c r="D187" s="9" t="s">
        <v>234</v>
      </c>
      <c r="E187" s="9" t="s">
        <v>235</v>
      </c>
      <c r="F187" s="9" t="s">
        <v>152</v>
      </c>
      <c r="G187" s="16">
        <v>5915.7</v>
      </c>
      <c r="H187" s="16">
        <v>3877.8</v>
      </c>
      <c r="I187" s="10">
        <f t="shared" si="10"/>
        <v>0.65550991429585681</v>
      </c>
    </row>
    <row r="188" spans="1:9" ht="12.75" customHeight="1" x14ac:dyDescent="0.2">
      <c r="A188" s="42"/>
      <c r="B188" s="37" t="s">
        <v>236</v>
      </c>
      <c r="C188" s="9" t="s">
        <v>21</v>
      </c>
      <c r="D188" s="9" t="s">
        <v>31</v>
      </c>
      <c r="E188" s="9" t="s">
        <v>237</v>
      </c>
      <c r="F188" s="9" t="s">
        <v>27</v>
      </c>
      <c r="G188" s="16">
        <v>328</v>
      </c>
      <c r="H188" s="16">
        <v>295.3</v>
      </c>
      <c r="I188" s="10">
        <f t="shared" si="10"/>
        <v>0.90030487804878057</v>
      </c>
    </row>
    <row r="189" spans="1:9" ht="12.75" customHeight="1" x14ac:dyDescent="0.2">
      <c r="A189" s="42"/>
      <c r="B189" s="41"/>
      <c r="C189" s="9" t="s">
        <v>21</v>
      </c>
      <c r="D189" s="9" t="s">
        <v>31</v>
      </c>
      <c r="E189" s="9" t="s">
        <v>237</v>
      </c>
      <c r="F189" s="9" t="s">
        <v>29</v>
      </c>
      <c r="G189" s="16">
        <f>55+861</f>
        <v>916</v>
      </c>
      <c r="H189" s="16"/>
      <c r="I189" s="10">
        <f t="shared" ref="I189" si="13">H189/G189</f>
        <v>0</v>
      </c>
    </row>
    <row r="190" spans="1:9" x14ac:dyDescent="0.2">
      <c r="A190" s="42"/>
      <c r="B190" s="41"/>
      <c r="C190" s="9" t="s">
        <v>19</v>
      </c>
      <c r="D190" s="9" t="s">
        <v>33</v>
      </c>
      <c r="E190" s="9" t="s">
        <v>237</v>
      </c>
      <c r="F190" s="9" t="s">
        <v>27</v>
      </c>
      <c r="G190" s="16">
        <v>450</v>
      </c>
      <c r="H190" s="16">
        <v>450</v>
      </c>
      <c r="I190" s="10">
        <f t="shared" si="10"/>
        <v>1</v>
      </c>
    </row>
    <row r="191" spans="1:9" x14ac:dyDescent="0.2">
      <c r="A191" s="42"/>
      <c r="B191" s="41"/>
      <c r="C191" s="9" t="s">
        <v>19</v>
      </c>
      <c r="D191" s="9" t="s">
        <v>20</v>
      </c>
      <c r="E191" s="9" t="s">
        <v>237</v>
      </c>
      <c r="F191" s="9" t="s">
        <v>27</v>
      </c>
      <c r="G191" s="16">
        <v>100</v>
      </c>
      <c r="H191" s="16">
        <v>100</v>
      </c>
      <c r="I191" s="10">
        <f t="shared" si="10"/>
        <v>1</v>
      </c>
    </row>
    <row r="192" spans="1:9" x14ac:dyDescent="0.2">
      <c r="A192" s="42"/>
      <c r="B192" s="41"/>
      <c r="C192" s="9" t="s">
        <v>19</v>
      </c>
      <c r="D192" s="9" t="s">
        <v>182</v>
      </c>
      <c r="E192" s="9" t="s">
        <v>237</v>
      </c>
      <c r="F192" s="9" t="s">
        <v>27</v>
      </c>
      <c r="G192" s="16">
        <v>2275.9</v>
      </c>
      <c r="H192" s="16">
        <v>2209.6999999999998</v>
      </c>
      <c r="I192" s="10">
        <f t="shared" si="10"/>
        <v>0.97091260600202101</v>
      </c>
    </row>
    <row r="193" spans="1:9" x14ac:dyDescent="0.2">
      <c r="A193" s="42"/>
      <c r="B193" s="41"/>
      <c r="C193" s="9" t="s">
        <v>19</v>
      </c>
      <c r="D193" s="9" t="s">
        <v>22</v>
      </c>
      <c r="E193" s="9" t="s">
        <v>237</v>
      </c>
      <c r="F193" s="9" t="s">
        <v>27</v>
      </c>
      <c r="G193" s="16">
        <v>674.8</v>
      </c>
      <c r="H193" s="16">
        <v>0</v>
      </c>
      <c r="I193" s="10">
        <f t="shared" ref="I193" si="14">H193/G193</f>
        <v>0</v>
      </c>
    </row>
    <row r="194" spans="1:9" x14ac:dyDescent="0.2">
      <c r="A194" s="42"/>
      <c r="B194" s="41"/>
      <c r="C194" s="9" t="s">
        <v>21</v>
      </c>
      <c r="D194" s="9" t="s">
        <v>24</v>
      </c>
      <c r="E194" s="9" t="s">
        <v>237</v>
      </c>
      <c r="F194" s="9" t="s">
        <v>27</v>
      </c>
      <c r="G194" s="16">
        <f>3145.3+200.8</f>
        <v>3346.1000000000004</v>
      </c>
      <c r="H194" s="16">
        <f>303.3+19.4</f>
        <v>322.7</v>
      </c>
      <c r="I194" s="10">
        <f t="shared" si="10"/>
        <v>9.6440632377992275E-2</v>
      </c>
    </row>
    <row r="195" spans="1:9" x14ac:dyDescent="0.2">
      <c r="A195" s="42"/>
      <c r="B195" s="41"/>
      <c r="C195" s="9" t="s">
        <v>21</v>
      </c>
      <c r="D195" s="9" t="s">
        <v>24</v>
      </c>
      <c r="E195" s="9" t="s">
        <v>237</v>
      </c>
      <c r="F195" s="9" t="s">
        <v>29</v>
      </c>
      <c r="G195" s="16">
        <v>130</v>
      </c>
      <c r="H195" s="16">
        <v>130</v>
      </c>
      <c r="I195" s="10">
        <f>H195/G195</f>
        <v>1</v>
      </c>
    </row>
    <row r="196" spans="1:9" ht="22.5" x14ac:dyDescent="0.2">
      <c r="A196" s="42"/>
      <c r="B196" s="34" t="s">
        <v>282</v>
      </c>
      <c r="C196" s="9" t="s">
        <v>21</v>
      </c>
      <c r="D196" s="9" t="s">
        <v>24</v>
      </c>
      <c r="E196" s="9" t="s">
        <v>277</v>
      </c>
      <c r="F196" s="9" t="s">
        <v>27</v>
      </c>
      <c r="G196" s="16">
        <v>2326.3000000000002</v>
      </c>
      <c r="H196" s="16">
        <v>0</v>
      </c>
      <c r="I196" s="10">
        <f>H196/G196</f>
        <v>0</v>
      </c>
    </row>
    <row r="197" spans="1:9" ht="31.5" x14ac:dyDescent="0.2">
      <c r="A197" s="42" t="s">
        <v>245</v>
      </c>
      <c r="B197" s="27" t="s">
        <v>246</v>
      </c>
      <c r="C197" s="35"/>
      <c r="D197" s="35"/>
      <c r="E197" s="35" t="s">
        <v>247</v>
      </c>
      <c r="F197" s="35"/>
      <c r="G197" s="17">
        <f>SUM(G198:G201)</f>
        <v>70</v>
      </c>
      <c r="H197" s="17">
        <f>SUM(H198:H201)</f>
        <v>0</v>
      </c>
      <c r="I197" s="8">
        <f t="shared" si="10"/>
        <v>0</v>
      </c>
    </row>
    <row r="198" spans="1:9" x14ac:dyDescent="0.2">
      <c r="A198" s="42"/>
      <c r="B198" s="37" t="s">
        <v>177</v>
      </c>
      <c r="C198" s="9" t="s">
        <v>19</v>
      </c>
      <c r="D198" s="9" t="s">
        <v>244</v>
      </c>
      <c r="E198" s="9" t="s">
        <v>248</v>
      </c>
      <c r="F198" s="9" t="s">
        <v>27</v>
      </c>
      <c r="G198" s="16">
        <v>20</v>
      </c>
      <c r="H198" s="16"/>
      <c r="I198" s="10">
        <f t="shared" si="10"/>
        <v>0</v>
      </c>
    </row>
    <row r="199" spans="1:9" x14ac:dyDescent="0.2">
      <c r="A199" s="42"/>
      <c r="B199" s="41"/>
      <c r="C199" s="9" t="s">
        <v>19</v>
      </c>
      <c r="D199" s="9" t="s">
        <v>238</v>
      </c>
      <c r="E199" s="9" t="s">
        <v>249</v>
      </c>
      <c r="F199" s="9" t="s">
        <v>27</v>
      </c>
      <c r="G199" s="16">
        <v>35</v>
      </c>
      <c r="H199" s="16"/>
      <c r="I199" s="10">
        <f t="shared" si="10"/>
        <v>0</v>
      </c>
    </row>
    <row r="200" spans="1:9" x14ac:dyDescent="0.2">
      <c r="A200" s="42"/>
      <c r="B200" s="41"/>
      <c r="C200" s="9" t="s">
        <v>19</v>
      </c>
      <c r="D200" s="9" t="s">
        <v>238</v>
      </c>
      <c r="E200" s="9" t="s">
        <v>250</v>
      </c>
      <c r="F200" s="9" t="s">
        <v>27</v>
      </c>
      <c r="G200" s="16">
        <v>10</v>
      </c>
      <c r="H200" s="16"/>
      <c r="I200" s="10">
        <f t="shared" si="10"/>
        <v>0</v>
      </c>
    </row>
    <row r="201" spans="1:9" x14ac:dyDescent="0.2">
      <c r="A201" s="42"/>
      <c r="B201" s="38"/>
      <c r="C201" s="9" t="s">
        <v>19</v>
      </c>
      <c r="D201" s="9" t="s">
        <v>191</v>
      </c>
      <c r="E201" s="9" t="s">
        <v>251</v>
      </c>
      <c r="F201" s="9" t="s">
        <v>27</v>
      </c>
      <c r="G201" s="16">
        <v>5</v>
      </c>
      <c r="H201" s="16"/>
      <c r="I201" s="10">
        <f t="shared" si="10"/>
        <v>0</v>
      </c>
    </row>
    <row r="202" spans="1:9" x14ac:dyDescent="0.2">
      <c r="A202" s="39" t="s">
        <v>1</v>
      </c>
      <c r="B202" s="39"/>
      <c r="C202" s="18"/>
      <c r="D202" s="18"/>
      <c r="E202" s="18"/>
      <c r="F202" s="18"/>
      <c r="G202" s="17">
        <f>G6+G80+G90+G92+G94+G96+G98+G101+G103+G109+G111+G120+G123+G125+G129+G142+G145+G148+G197</f>
        <v>1615430.2000000002</v>
      </c>
      <c r="H202" s="17">
        <f>H148+H145+H142+H129+H125+H123+H120+H111+H109+H103+H101+H98+H96+H94+H92+H90+H80+H6+H197</f>
        <v>926101.99999999988</v>
      </c>
      <c r="I202" s="10">
        <f t="shared" si="10"/>
        <v>0.57328506053681538</v>
      </c>
    </row>
    <row r="203" spans="1:9" x14ac:dyDescent="0.2">
      <c r="A203" s="5"/>
      <c r="B203" s="12"/>
      <c r="C203" s="12"/>
      <c r="D203" s="12"/>
      <c r="E203" s="12"/>
      <c r="F203" s="12"/>
      <c r="G203" s="5"/>
      <c r="H203" s="5"/>
      <c r="I203" s="5"/>
    </row>
    <row r="204" spans="1:9" x14ac:dyDescent="0.2">
      <c r="A204" s="5"/>
      <c r="B204" s="12"/>
      <c r="C204" s="12"/>
      <c r="D204" s="12"/>
      <c r="E204" s="12"/>
      <c r="F204" s="12"/>
      <c r="G204" s="5"/>
      <c r="H204" s="5"/>
      <c r="I204" s="5"/>
    </row>
    <row r="205" spans="1:9" ht="15.75" x14ac:dyDescent="0.25">
      <c r="A205" s="6" t="s">
        <v>285</v>
      </c>
      <c r="B205" s="13"/>
      <c r="C205" s="13"/>
      <c r="D205" s="13"/>
      <c r="E205" s="13"/>
      <c r="F205" s="13"/>
      <c r="G205" s="6"/>
      <c r="H205" s="6"/>
      <c r="I205" s="6"/>
    </row>
    <row r="206" spans="1:9" ht="15.75" x14ac:dyDescent="0.25">
      <c r="A206" s="6" t="s">
        <v>23</v>
      </c>
      <c r="B206" s="13"/>
      <c r="C206" s="13"/>
      <c r="D206" s="13"/>
      <c r="E206" s="13"/>
      <c r="F206" s="13"/>
      <c r="G206" s="40" t="s">
        <v>286</v>
      </c>
      <c r="H206" s="40"/>
      <c r="I206" s="40"/>
    </row>
    <row r="207" spans="1:9" x14ac:dyDescent="0.2">
      <c r="A207" s="5"/>
      <c r="B207" s="5"/>
      <c r="C207" s="5"/>
      <c r="D207" s="5"/>
      <c r="E207" s="5"/>
      <c r="F207" s="5"/>
      <c r="G207" s="5"/>
      <c r="H207" s="5"/>
      <c r="I207" s="5"/>
    </row>
    <row r="208" spans="1:9" x14ac:dyDescent="0.2">
      <c r="A208" s="5"/>
      <c r="B208" s="5"/>
      <c r="C208" s="5"/>
      <c r="D208" s="5"/>
      <c r="E208" s="5"/>
      <c r="F208" s="5"/>
      <c r="G208" s="5"/>
      <c r="H208" s="5"/>
      <c r="I208" s="5"/>
    </row>
    <row r="209" spans="1:9" x14ac:dyDescent="0.2">
      <c r="A209" s="14" t="s">
        <v>268</v>
      </c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5"/>
      <c r="B210" s="5"/>
      <c r="C210" s="5"/>
      <c r="D210" s="5"/>
      <c r="E210" s="5"/>
      <c r="F210" s="5"/>
      <c r="G210" s="5"/>
      <c r="H210" s="5"/>
      <c r="I210" s="5"/>
    </row>
    <row r="211" spans="1:9" x14ac:dyDescent="0.2">
      <c r="A211" s="5"/>
      <c r="B211" s="5"/>
      <c r="C211" s="5"/>
      <c r="D211" s="5"/>
      <c r="E211" s="5"/>
      <c r="F211" s="5"/>
      <c r="G211" s="5"/>
      <c r="H211" s="5"/>
      <c r="I211" s="5"/>
    </row>
  </sheetData>
  <autoFilter ref="C5:F202"/>
  <mergeCells count="54">
    <mergeCell ref="A197:A201"/>
    <mergeCell ref="B198:B201"/>
    <mergeCell ref="A202:B202"/>
    <mergeCell ref="G206:I206"/>
    <mergeCell ref="A145:A147"/>
    <mergeCell ref="A148:A196"/>
    <mergeCell ref="B149:B150"/>
    <mergeCell ref="B151:B156"/>
    <mergeCell ref="B157:B160"/>
    <mergeCell ref="B161:B162"/>
    <mergeCell ref="B163:B166"/>
    <mergeCell ref="B167:B184"/>
    <mergeCell ref="B185:B186"/>
    <mergeCell ref="B188:B195"/>
    <mergeCell ref="A142:A144"/>
    <mergeCell ref="B143:B144"/>
    <mergeCell ref="A101:A102"/>
    <mergeCell ref="A103:A108"/>
    <mergeCell ref="B104:B107"/>
    <mergeCell ref="A109:A110"/>
    <mergeCell ref="A111:A119"/>
    <mergeCell ref="B116:B119"/>
    <mergeCell ref="A120:A122"/>
    <mergeCell ref="A123:A124"/>
    <mergeCell ref="A125:A128"/>
    <mergeCell ref="A129:A141"/>
    <mergeCell ref="B130:B138"/>
    <mergeCell ref="A98:A100"/>
    <mergeCell ref="A26:A33"/>
    <mergeCell ref="B26:B33"/>
    <mergeCell ref="A34:A39"/>
    <mergeCell ref="B34:B39"/>
    <mergeCell ref="A40:A79"/>
    <mergeCell ref="B40:B79"/>
    <mergeCell ref="A81:A89"/>
    <mergeCell ref="B81:B89"/>
    <mergeCell ref="A90:A91"/>
    <mergeCell ref="A92:A93"/>
    <mergeCell ref="A94:A95"/>
    <mergeCell ref="A10:A16"/>
    <mergeCell ref="B10:B16"/>
    <mergeCell ref="A18:A19"/>
    <mergeCell ref="B18:B19"/>
    <mergeCell ref="A24:A25"/>
    <mergeCell ref="B24:B25"/>
    <mergeCell ref="A1:I1"/>
    <mergeCell ref="B2:I2"/>
    <mergeCell ref="H3:I3"/>
    <mergeCell ref="A4:A5"/>
    <mergeCell ref="B4:B5"/>
    <mergeCell ref="C4:F4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67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2020-06-02T06:44:19Z</cp:lastPrinted>
  <dcterms:created xsi:type="dcterms:W3CDTF">2002-03-11T10:22:12Z</dcterms:created>
  <dcterms:modified xsi:type="dcterms:W3CDTF">2020-08-03T02:40:13Z</dcterms:modified>
</cp:coreProperties>
</file>