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535" firstSheet="1" activeTab="2"/>
  </bookViews>
  <sheets>
    <sheet name="Лист1" sheetId="4" state="hidden" r:id="rId1"/>
    <sheet name="Лист3" sheetId="6" r:id="rId2"/>
    <sheet name="Лист3 (2)" sheetId="7" r:id="rId3"/>
  </sheets>
  <definedNames>
    <definedName name="_xlnm._FilterDatabase" localSheetId="1" hidden="1">Лист3!$C$5:$F$193</definedName>
    <definedName name="_xlnm._FilterDatabase" localSheetId="2" hidden="1">'Лист3 (2)'!$C$5:$F$190</definedName>
  </definedNames>
  <calcPr calcId="152511"/>
</workbook>
</file>

<file path=xl/calcChain.xml><?xml version="1.0" encoding="utf-8"?>
<calcChain xmlns="http://schemas.openxmlformats.org/spreadsheetml/2006/main">
  <c r="I189" i="7" l="1"/>
  <c r="I188" i="7"/>
  <c r="I187" i="7"/>
  <c r="I186" i="7"/>
  <c r="H185" i="7"/>
  <c r="G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H140" i="7"/>
  <c r="G140" i="7"/>
  <c r="I139" i="7"/>
  <c r="I138" i="7"/>
  <c r="H137" i="7"/>
  <c r="G137" i="7"/>
  <c r="I136" i="7"/>
  <c r="I135" i="7"/>
  <c r="H134" i="7"/>
  <c r="G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H121" i="7"/>
  <c r="G121" i="7"/>
  <c r="I120" i="7"/>
  <c r="I119" i="7"/>
  <c r="I118" i="7"/>
  <c r="H117" i="7"/>
  <c r="G117" i="7"/>
  <c r="I116" i="7"/>
  <c r="H115" i="7"/>
  <c r="G115" i="7"/>
  <c r="I114" i="7"/>
  <c r="H113" i="7"/>
  <c r="G113" i="7"/>
  <c r="I112" i="7"/>
  <c r="I111" i="7"/>
  <c r="I110" i="7"/>
  <c r="I109" i="7"/>
  <c r="I108" i="7"/>
  <c r="I106" i="7"/>
  <c r="I105" i="7"/>
  <c r="H104" i="7"/>
  <c r="G104" i="7"/>
  <c r="I103" i="7"/>
  <c r="H102" i="7"/>
  <c r="I102" i="7" s="1"/>
  <c r="G102" i="7"/>
  <c r="I101" i="7"/>
  <c r="I100" i="7"/>
  <c r="I99" i="7"/>
  <c r="I98" i="7"/>
  <c r="H97" i="7"/>
  <c r="G97" i="7"/>
  <c r="I96" i="7"/>
  <c r="H95" i="7"/>
  <c r="G95" i="7"/>
  <c r="I94" i="7"/>
  <c r="H93" i="7"/>
  <c r="G93" i="7"/>
  <c r="I92" i="7"/>
  <c r="H91" i="7"/>
  <c r="G91" i="7"/>
  <c r="I90" i="7"/>
  <c r="H89" i="7"/>
  <c r="G89" i="7"/>
  <c r="I88" i="7"/>
  <c r="H87" i="7"/>
  <c r="G87" i="7"/>
  <c r="I86" i="7"/>
  <c r="H85" i="7"/>
  <c r="G85" i="7"/>
  <c r="I84" i="7"/>
  <c r="I83" i="7"/>
  <c r="I82" i="7"/>
  <c r="I81" i="7"/>
  <c r="I80" i="7"/>
  <c r="I79" i="7"/>
  <c r="I78" i="7"/>
  <c r="I77" i="7"/>
  <c r="H76" i="7"/>
  <c r="G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G41" i="7"/>
  <c r="I41" i="7" s="1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6" i="7"/>
  <c r="I104" i="7" l="1"/>
  <c r="I137" i="7"/>
  <c r="I91" i="7"/>
  <c r="I115" i="7"/>
  <c r="I121" i="7"/>
  <c r="I185" i="7"/>
  <c r="H190" i="7"/>
  <c r="I76" i="7"/>
  <c r="I89" i="7"/>
  <c r="I97" i="7"/>
  <c r="I113" i="7"/>
  <c r="I87" i="7"/>
  <c r="I95" i="7"/>
  <c r="G6" i="7"/>
  <c r="G190" i="7" s="1"/>
  <c r="I85" i="7"/>
  <c r="I93" i="7"/>
  <c r="I117" i="7"/>
  <c r="I134" i="7"/>
  <c r="I140" i="7"/>
  <c r="I132" i="6"/>
  <c r="G124" i="6"/>
  <c r="G79" i="6"/>
  <c r="I6" i="7" l="1"/>
  <c r="I190" i="7"/>
  <c r="I86" i="6"/>
  <c r="G100" i="6" l="1"/>
  <c r="G143" i="6"/>
  <c r="G140" i="6"/>
  <c r="G107" i="6"/>
  <c r="I126" i="6"/>
  <c r="G92" i="6"/>
  <c r="I61" i="6"/>
  <c r="I115" i="6"/>
  <c r="H107" i="6" l="1"/>
  <c r="I109" i="6"/>
  <c r="I108" i="6"/>
  <c r="H140" i="6" l="1"/>
  <c r="I142" i="6"/>
  <c r="I37" i="6"/>
  <c r="I84" i="6"/>
  <c r="I50" i="6"/>
  <c r="I38" i="6"/>
  <c r="I15" i="6"/>
  <c r="H137" i="6" l="1"/>
  <c r="G137" i="6"/>
  <c r="H188" i="6"/>
  <c r="G188" i="6"/>
  <c r="I192" i="6"/>
  <c r="I191" i="6"/>
  <c r="I190" i="6"/>
  <c r="I189" i="6"/>
  <c r="I187" i="6"/>
  <c r="I186" i="6"/>
  <c r="I185" i="6"/>
  <c r="I184" i="6"/>
  <c r="I183" i="6"/>
  <c r="I151" i="6"/>
  <c r="I139" i="6"/>
  <c r="I129" i="6"/>
  <c r="I18" i="6"/>
  <c r="I11" i="6"/>
  <c r="I188" i="6" l="1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0" i="6"/>
  <c r="I149" i="6"/>
  <c r="I148" i="6"/>
  <c r="I147" i="6"/>
  <c r="I146" i="6"/>
  <c r="I145" i="6"/>
  <c r="I144" i="6"/>
  <c r="H143" i="6"/>
  <c r="I141" i="6"/>
  <c r="I138" i="6"/>
  <c r="I136" i="6"/>
  <c r="I135" i="6"/>
  <c r="I134" i="6"/>
  <c r="I133" i="6"/>
  <c r="I131" i="6"/>
  <c r="I130" i="6"/>
  <c r="I128" i="6"/>
  <c r="I127" i="6"/>
  <c r="I125" i="6"/>
  <c r="H124" i="6"/>
  <c r="I123" i="6"/>
  <c r="I122" i="6"/>
  <c r="I121" i="6"/>
  <c r="H120" i="6"/>
  <c r="G120" i="6"/>
  <c r="I119" i="6"/>
  <c r="H118" i="6"/>
  <c r="G118" i="6"/>
  <c r="I117" i="6"/>
  <c r="H116" i="6"/>
  <c r="G116" i="6"/>
  <c r="I114" i="6"/>
  <c r="I113" i="6"/>
  <c r="I112" i="6"/>
  <c r="I111" i="6"/>
  <c r="I106" i="6"/>
  <c r="H105" i="6"/>
  <c r="G105" i="6"/>
  <c r="I104" i="6"/>
  <c r="I103" i="6"/>
  <c r="I102" i="6"/>
  <c r="I101" i="6"/>
  <c r="H100" i="6"/>
  <c r="I99" i="6"/>
  <c r="H98" i="6"/>
  <c r="G98" i="6"/>
  <c r="I97" i="6"/>
  <c r="H96" i="6"/>
  <c r="G96" i="6"/>
  <c r="I95" i="6"/>
  <c r="H94" i="6"/>
  <c r="G94" i="6"/>
  <c r="I93" i="6"/>
  <c r="H92" i="6"/>
  <c r="I91" i="6"/>
  <c r="H90" i="6"/>
  <c r="G90" i="6"/>
  <c r="I89" i="6"/>
  <c r="H88" i="6"/>
  <c r="G88" i="6"/>
  <c r="I87" i="6"/>
  <c r="I85" i="6"/>
  <c r="I83" i="6"/>
  <c r="I82" i="6"/>
  <c r="I81" i="6"/>
  <c r="I80" i="6"/>
  <c r="H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0" i="6"/>
  <c r="I59" i="6"/>
  <c r="I58" i="6"/>
  <c r="I57" i="6"/>
  <c r="I56" i="6"/>
  <c r="I55" i="6"/>
  <c r="I54" i="6"/>
  <c r="I53" i="6"/>
  <c r="I52" i="6"/>
  <c r="I51" i="6"/>
  <c r="I49" i="6"/>
  <c r="I48" i="6"/>
  <c r="I47" i="6"/>
  <c r="I46" i="6"/>
  <c r="I45" i="6"/>
  <c r="G44" i="6"/>
  <c r="G6" i="6" s="1"/>
  <c r="I43" i="6"/>
  <c r="I42" i="6"/>
  <c r="I41" i="6"/>
  <c r="I40" i="6"/>
  <c r="I39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7" i="6"/>
  <c r="I16" i="6"/>
  <c r="I14" i="6"/>
  <c r="I13" i="6"/>
  <c r="I12" i="6"/>
  <c r="I10" i="6"/>
  <c r="I9" i="6"/>
  <c r="I8" i="6"/>
  <c r="I7" i="6"/>
  <c r="H6" i="6"/>
  <c r="G193" i="6" l="1"/>
  <c r="I44" i="6"/>
  <c r="I107" i="6"/>
  <c r="I92" i="6"/>
  <c r="I100" i="6"/>
  <c r="H193" i="6"/>
  <c r="I90" i="6"/>
  <c r="I98" i="6"/>
  <c r="I94" i="6"/>
  <c r="I116" i="6"/>
  <c r="I79" i="6"/>
  <c r="I143" i="6"/>
  <c r="I105" i="6"/>
  <c r="I140" i="6"/>
  <c r="I96" i="6"/>
  <c r="I118" i="6"/>
  <c r="I137" i="6"/>
  <c r="I124" i="6"/>
  <c r="I120" i="6"/>
  <c r="I88" i="6"/>
  <c r="I6" i="6" l="1"/>
  <c r="I193" i="6"/>
</calcChain>
</file>

<file path=xl/sharedStrings.xml><?xml version="1.0" encoding="utf-8"?>
<sst xmlns="http://schemas.openxmlformats.org/spreadsheetml/2006/main" count="1620" uniqueCount="284">
  <si>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</si>
  <si>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</si>
  <si>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</si>
  <si>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</si>
  <si>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</si>
  <si>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</si>
  <si>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</si>
  <si>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</si>
  <si>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</si>
  <si>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</si>
  <si>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</si>
  <si>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</si>
  <si>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</si>
  <si>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</si>
  <si>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</si>
  <si>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</si>
  <si>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</si>
  <si>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</si>
  <si>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</si>
  <si>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</si>
  <si>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</si>
  <si>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</si>
  <si>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</si>
  <si>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Подпрограмма "Привлечение и закрепление пед.кадров"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</si>
  <si>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</si>
  <si>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</si>
  <si>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</si>
  <si>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</si>
  <si>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</si>
  <si>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</si>
  <si>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</si>
  <si>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"Поддержка инновационного развития управления образования, педагогических кадров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</si>
  <si>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</si>
  <si>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</si>
  <si>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</si>
  <si>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</si>
  <si>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</si>
  <si>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</si>
  <si>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</si>
  <si>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</si>
  <si>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</si>
  <si>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</si>
  <si>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</si>
  <si>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</si>
  <si>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</si>
  <si>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</si>
  <si>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</si>
  <si>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</si>
  <si>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</si>
  <si>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</si>
  <si>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</si>
  <si>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</si>
  <si>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</si>
  <si>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</si>
  <si>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</si>
  <si>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</si>
  <si>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</si>
  <si>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Софинансирование на приобретение средств обучения и воспитания (мебели для занятий в учебных классах), необходимых для оснащениях мун.образовательных организаций</t>
  </si>
  <si>
    <t>01.9.00.21000</t>
  </si>
  <si>
    <t>01.А.00.21000</t>
  </si>
  <si>
    <t>01.Б.00.21000</t>
  </si>
  <si>
    <t>01.Б.00.S2590</t>
  </si>
  <si>
    <t>Софинансирование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</si>
  <si>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</si>
  <si>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</si>
  <si>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</si>
  <si>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</si>
  <si>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</si>
  <si>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</si>
  <si>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</si>
  <si>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</si>
  <si>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</si>
  <si>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</si>
  <si>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</si>
  <si>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</si>
  <si>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</si>
  <si>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</si>
  <si>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</si>
  <si>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</si>
  <si>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</si>
  <si>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</si>
  <si>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</si>
  <si>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</si>
  <si>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</si>
  <si>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</si>
  <si>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</si>
  <si>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</si>
  <si>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</si>
  <si>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</si>
  <si>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</si>
  <si>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</si>
  <si>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</si>
  <si>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</si>
  <si>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</si>
  <si>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</si>
  <si>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</si>
  <si>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</si>
  <si>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</si>
  <si>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</si>
  <si>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</si>
  <si>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</si>
  <si>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</si>
  <si>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</si>
  <si>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</si>
  <si>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</si>
  <si>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</si>
  <si>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</si>
  <si>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</si>
  <si>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</si>
  <si>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</si>
  <si>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</si>
  <si>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</si>
  <si>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</si>
  <si>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</si>
  <si>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</si>
  <si>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</si>
  <si>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1402</t>
  </si>
  <si>
    <t>02.1.04.20600</t>
  </si>
  <si>
    <t>3.</t>
  </si>
  <si>
    <t>Молодежь Куйтунского района на 2018-2022гг.</t>
  </si>
  <si>
    <t>03.0.00.21000</t>
  </si>
  <si>
    <t>4.</t>
  </si>
  <si>
    <t>Улучшение условий и охраны труда в муниципальном образовании Куйтунский район на 2017-2020гг.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</si>
  <si>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</si>
  <si>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</si>
  <si>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</si>
  <si>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</si>
  <si>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</si>
  <si>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</si>
  <si>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</si>
  <si>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</si>
  <si>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</si>
  <si>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</si>
  <si>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</si>
  <si>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</si>
  <si>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</si>
  <si>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</si>
  <si>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</si>
  <si>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</si>
  <si>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</si>
  <si>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</si>
  <si>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</si>
  <si>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</si>
  <si>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</si>
  <si>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</si>
  <si>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</si>
  <si>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11.0.Р2.L2321</t>
  </si>
  <si>
    <t>400</t>
  </si>
  <si>
    <t>Софинансирование на создание дополнительных мест для детей в возрасте от 1,5 до 3 лет в образовательных организациях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</si>
  <si>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</si>
  <si>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</si>
  <si>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</si>
  <si>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</si>
  <si>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</si>
  <si>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</si>
  <si>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</si>
  <si>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</si>
  <si>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</si>
  <si>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</si>
  <si>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</si>
  <si>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</si>
  <si>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</si>
  <si>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</si>
  <si>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</si>
  <si>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</si>
  <si>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</si>
  <si>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</si>
  <si>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</si>
  <si>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</si>
  <si>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</si>
  <si>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</si>
  <si>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</si>
  <si>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Развитие культуры в муниципальном образовании Куйтунский район на 2019-2022 гг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</si>
  <si>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</si>
  <si>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</si>
  <si>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</si>
  <si>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</si>
  <si>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</si>
  <si>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</si>
  <si>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</si>
  <si>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</si>
  <si>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</si>
  <si>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</si>
  <si>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</si>
  <si>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</si>
  <si>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</si>
  <si>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</si>
  <si>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</si>
  <si>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</si>
  <si>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</si>
  <si>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</si>
  <si>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</si>
  <si>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</si>
  <si>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</si>
  <si>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</si>
  <si>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</si>
  <si>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</si>
  <si>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</si>
  <si>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</si>
  <si>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</si>
  <si>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</si>
  <si>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</si>
  <si>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</si>
  <si>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</si>
  <si>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Об энергосбережении и повышении энергетической эффективности на территории муниципального образования Куйтунский район на 2020-2022 гг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</si>
  <si>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</si>
  <si>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</si>
  <si>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</si>
  <si>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</si>
  <si>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</si>
  <si>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</si>
  <si>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</si>
  <si>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</si>
  <si>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</si>
  <si>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</si>
  <si>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</si>
  <si>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</si>
  <si>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</si>
  <si>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</si>
  <si>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</si>
  <si>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</si>
  <si>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</si>
  <si>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</si>
  <si>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</si>
  <si>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</si>
  <si>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</si>
  <si>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</si>
  <si>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</si>
  <si>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</si>
  <si>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</si>
  <si>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</si>
  <si>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</si>
  <si>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</si>
  <si>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</si>
  <si>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</si>
  <si>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</si>
  <si>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</si>
  <si>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</si>
  <si>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</si>
  <si>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</si>
  <si>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</si>
  <si>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</si>
  <si>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</si>
  <si>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</si>
  <si>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</si>
  <si>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</si>
  <si>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</si>
  <si>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</si>
  <si>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</si>
  <si>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</si>
  <si>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</si>
  <si>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</si>
  <si>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</si>
  <si>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</si>
  <si>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</si>
  <si>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</si>
  <si>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</si>
  <si>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</si>
  <si>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</si>
  <si>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</si>
  <si>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</si>
  <si>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</si>
  <si>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</si>
  <si>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</si>
  <si>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</si>
  <si>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</si>
  <si>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</si>
  <si>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</si>
  <si>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</si>
  <si>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</si>
  <si>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</si>
  <si>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</si>
  <si>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</si>
  <si>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Информация об исполнении муниципальных программ  и подпрограмм 
муниципального образования Куйтунский район на 01.06.2020 г.</t>
  </si>
  <si>
    <t>01.Г.Е2.50971</t>
  </si>
  <si>
    <t>02.1.02.20100</t>
  </si>
  <si>
    <t>1403</t>
  </si>
  <si>
    <t>02.1.05.74110</t>
  </si>
  <si>
    <t>11.0.Р2.52321</t>
  </si>
  <si>
    <t>15.0.01.21000</t>
  </si>
  <si>
    <t>И.О. начальника финансового управления администрации</t>
  </si>
  <si>
    <t>Л. А. Дворникова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</si>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</sst>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8" t="s">
        <v>7</v>
      </c>
      <c r="B5" s="38"/>
      <c r="C5" s="38"/>
      <c r="D5" s="38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8" t="s">
        <v>9</v>
      </c>
      <c r="B8" s="38"/>
      <c r="C8" s="38"/>
      <c r="D8" s="38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B18" sqref="B18:B19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51" t="s">
        <v>273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A2" s="5"/>
      <c r="B2" s="52"/>
      <c r="C2" s="52"/>
      <c r="D2" s="52"/>
      <c r="E2" s="52"/>
      <c r="F2" s="52"/>
      <c r="G2" s="53"/>
      <c r="H2" s="53"/>
      <c r="I2" s="53"/>
    </row>
    <row r="3" spans="1:9" x14ac:dyDescent="0.2">
      <c r="A3" s="5"/>
      <c r="B3" s="5"/>
      <c r="C3" s="5"/>
      <c r="D3" s="5"/>
      <c r="E3" s="5"/>
      <c r="F3" s="5"/>
      <c r="G3" s="4"/>
      <c r="H3" s="54" t="s">
        <v>0</v>
      </c>
      <c r="I3" s="54"/>
    </row>
    <row r="4" spans="1:9" ht="24" customHeight="1" x14ac:dyDescent="0.2">
      <c r="A4" s="55" t="s">
        <v>2</v>
      </c>
      <c r="B4" s="55" t="s">
        <v>3</v>
      </c>
      <c r="C4" s="57" t="s">
        <v>14</v>
      </c>
      <c r="D4" s="58"/>
      <c r="E4" s="58"/>
      <c r="F4" s="59"/>
      <c r="G4" s="55" t="s">
        <v>250</v>
      </c>
      <c r="H4" s="55" t="s">
        <v>4</v>
      </c>
      <c r="I4" s="55" t="s">
        <v>5</v>
      </c>
    </row>
    <row r="5" spans="1:9" ht="46.5" customHeight="1" x14ac:dyDescent="0.2">
      <c r="A5" s="56"/>
      <c r="B5" s="56"/>
      <c r="C5" s="19" t="s">
        <v>15</v>
      </c>
      <c r="D5" s="19" t="s">
        <v>16</v>
      </c>
      <c r="E5" s="19" t="s">
        <v>17</v>
      </c>
      <c r="F5" s="19" t="s">
        <v>18</v>
      </c>
      <c r="G5" s="56"/>
      <c r="H5" s="56"/>
      <c r="I5" s="56"/>
    </row>
    <row r="6" spans="1:9" x14ac:dyDescent="0.2">
      <c r="A6" s="23" t="s">
        <v>103</v>
      </c>
      <c r="B6" s="7" t="s">
        <v>45</v>
      </c>
      <c r="C6" s="19" t="s">
        <v>21</v>
      </c>
      <c r="D6" s="19"/>
      <c r="E6" s="19" t="s">
        <v>177</v>
      </c>
      <c r="F6" s="19"/>
      <c r="G6" s="17">
        <f>SUM(G7:G78)</f>
        <v>983458.29999999993</v>
      </c>
      <c r="H6" s="17">
        <f>SUM(H7:H78)</f>
        <v>388323.6399999999</v>
      </c>
      <c r="I6" s="8">
        <f t="shared" ref="I6:I118" si="0">H6/G6</f>
        <v>0.39485521653536293</v>
      </c>
    </row>
    <row r="7" spans="1:9" x14ac:dyDescent="0.2">
      <c r="A7" s="26" t="s">
        <v>88</v>
      </c>
      <c r="B7" s="11" t="s">
        <v>36</v>
      </c>
      <c r="C7" s="9" t="s">
        <v>21</v>
      </c>
      <c r="D7" s="9" t="s">
        <v>33</v>
      </c>
      <c r="E7" s="9" t="s">
        <v>46</v>
      </c>
      <c r="F7" s="9" t="s">
        <v>28</v>
      </c>
      <c r="G7" s="16">
        <v>406</v>
      </c>
      <c r="H7" s="16"/>
      <c r="I7" s="10">
        <f t="shared" si="0"/>
        <v>0</v>
      </c>
    </row>
    <row r="8" spans="1:9" ht="33.75" x14ac:dyDescent="0.2">
      <c r="A8" s="26" t="s">
        <v>89</v>
      </c>
      <c r="B8" s="11" t="s">
        <v>37</v>
      </c>
      <c r="C8" s="9" t="s">
        <v>21</v>
      </c>
      <c r="D8" s="9" t="s">
        <v>22</v>
      </c>
      <c r="E8" s="9" t="s">
        <v>48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90</v>
      </c>
      <c r="B9" s="24" t="s">
        <v>38</v>
      </c>
      <c r="C9" s="9" t="s">
        <v>21</v>
      </c>
      <c r="D9" s="9" t="s">
        <v>22</v>
      </c>
      <c r="E9" s="9" t="s">
        <v>47</v>
      </c>
      <c r="F9" s="9" t="s">
        <v>28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48" t="s">
        <v>91</v>
      </c>
      <c r="B10" s="42" t="s">
        <v>11</v>
      </c>
      <c r="C10" s="9" t="s">
        <v>21</v>
      </c>
      <c r="D10" s="9" t="s">
        <v>20</v>
      </c>
      <c r="E10" s="9" t="s">
        <v>49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49"/>
      <c r="B11" s="46"/>
      <c r="C11" s="9" t="s">
        <v>21</v>
      </c>
      <c r="D11" s="9" t="s">
        <v>20</v>
      </c>
      <c r="E11" s="9" t="s">
        <v>252</v>
      </c>
      <c r="F11" s="9" t="s">
        <v>28</v>
      </c>
      <c r="G11" s="16">
        <v>2257.5</v>
      </c>
      <c r="H11" s="16">
        <v>948.9</v>
      </c>
      <c r="I11" s="10">
        <f t="shared" ref="I11" si="1">H11/G11</f>
        <v>0.42033222591362124</v>
      </c>
    </row>
    <row r="12" spans="1:9" x14ac:dyDescent="0.2">
      <c r="A12" s="49"/>
      <c r="B12" s="46"/>
      <c r="C12" s="9" t="s">
        <v>21</v>
      </c>
      <c r="D12" s="9" t="s">
        <v>20</v>
      </c>
      <c r="E12" s="9" t="s">
        <v>50</v>
      </c>
      <c r="F12" s="9" t="s">
        <v>28</v>
      </c>
      <c r="G12" s="16">
        <v>2674.7</v>
      </c>
      <c r="H12" s="16"/>
      <c r="I12" s="10">
        <f t="shared" si="0"/>
        <v>0</v>
      </c>
    </row>
    <row r="13" spans="1:9" x14ac:dyDescent="0.2">
      <c r="A13" s="49"/>
      <c r="B13" s="46"/>
      <c r="C13" s="9" t="s">
        <v>21</v>
      </c>
      <c r="D13" s="9" t="s">
        <v>20</v>
      </c>
      <c r="E13" s="9" t="s">
        <v>50</v>
      </c>
      <c r="F13" s="9" t="s">
        <v>30</v>
      </c>
      <c r="G13" s="16">
        <v>506</v>
      </c>
      <c r="H13" s="16"/>
      <c r="I13" s="10">
        <f t="shared" si="0"/>
        <v>0</v>
      </c>
    </row>
    <row r="14" spans="1:9" x14ac:dyDescent="0.2">
      <c r="A14" s="49"/>
      <c r="B14" s="46"/>
      <c r="C14" s="9" t="s">
        <v>21</v>
      </c>
      <c r="D14" s="9" t="s">
        <v>20</v>
      </c>
      <c r="E14" s="9" t="s">
        <v>51</v>
      </c>
      <c r="F14" s="9" t="s">
        <v>28</v>
      </c>
      <c r="G14" s="16">
        <v>500</v>
      </c>
      <c r="H14" s="16"/>
      <c r="I14" s="10">
        <f t="shared" si="0"/>
        <v>0</v>
      </c>
    </row>
    <row r="15" spans="1:9" x14ac:dyDescent="0.2">
      <c r="A15" s="49"/>
      <c r="B15" s="46"/>
      <c r="C15" s="9" t="s">
        <v>21</v>
      </c>
      <c r="D15" s="9" t="s">
        <v>20</v>
      </c>
      <c r="E15" s="9" t="s">
        <v>52</v>
      </c>
      <c r="F15" s="9" t="s">
        <v>28</v>
      </c>
      <c r="G15" s="16">
        <v>825</v>
      </c>
      <c r="H15" s="16"/>
      <c r="I15" s="10">
        <f t="shared" ref="I15" si="2">H15/G15</f>
        <v>0</v>
      </c>
    </row>
    <row r="16" spans="1:9" x14ac:dyDescent="0.2">
      <c r="A16" s="50"/>
      <c r="B16" s="43"/>
      <c r="C16" s="9" t="s">
        <v>21</v>
      </c>
      <c r="D16" s="9" t="s">
        <v>20</v>
      </c>
      <c r="E16" s="9" t="s">
        <v>52</v>
      </c>
      <c r="F16" s="9" t="s">
        <v>30</v>
      </c>
      <c r="G16" s="16">
        <v>30</v>
      </c>
      <c r="H16" s="16"/>
      <c r="I16" s="10">
        <f t="shared" si="0"/>
        <v>0</v>
      </c>
    </row>
    <row r="17" spans="1:9" x14ac:dyDescent="0.2">
      <c r="A17" s="26" t="s">
        <v>92</v>
      </c>
      <c r="B17" s="11" t="s">
        <v>12</v>
      </c>
      <c r="C17" s="9" t="s">
        <v>21</v>
      </c>
      <c r="D17" s="9" t="s">
        <v>22</v>
      </c>
      <c r="E17" s="9" t="s">
        <v>53</v>
      </c>
      <c r="F17" s="9" t="s">
        <v>28</v>
      </c>
      <c r="G17" s="16">
        <v>300</v>
      </c>
      <c r="H17" s="16">
        <v>60</v>
      </c>
      <c r="I17" s="10">
        <f t="shared" si="0"/>
        <v>0.2</v>
      </c>
    </row>
    <row r="18" spans="1:9" ht="12.75" customHeight="1" x14ac:dyDescent="0.2">
      <c r="A18" s="48" t="s">
        <v>93</v>
      </c>
      <c r="B18" s="42" t="s">
        <v>39</v>
      </c>
      <c r="C18" s="9" t="s">
        <v>21</v>
      </c>
      <c r="D18" s="9" t="s">
        <v>25</v>
      </c>
      <c r="E18" s="9" t="s">
        <v>253</v>
      </c>
      <c r="F18" s="9" t="s">
        <v>28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49"/>
      <c r="B19" s="43"/>
      <c r="C19" s="9" t="s">
        <v>21</v>
      </c>
      <c r="D19" s="9" t="s">
        <v>25</v>
      </c>
      <c r="E19" s="9" t="s">
        <v>54</v>
      </c>
      <c r="F19" s="9" t="s">
        <v>28</v>
      </c>
      <c r="G19" s="16">
        <v>1817</v>
      </c>
      <c r="H19" s="16"/>
      <c r="I19" s="10">
        <f t="shared" si="0"/>
        <v>0</v>
      </c>
    </row>
    <row r="20" spans="1:9" ht="45" x14ac:dyDescent="0.2">
      <c r="A20" s="50"/>
      <c r="B20" s="11" t="s">
        <v>57</v>
      </c>
      <c r="C20" s="9" t="s">
        <v>21</v>
      </c>
      <c r="D20" s="9" t="s">
        <v>25</v>
      </c>
      <c r="E20" s="9" t="s">
        <v>54</v>
      </c>
      <c r="F20" s="9" t="s">
        <v>28</v>
      </c>
      <c r="G20" s="16">
        <v>151</v>
      </c>
      <c r="H20" s="16"/>
      <c r="I20" s="10">
        <f t="shared" si="0"/>
        <v>0</v>
      </c>
    </row>
    <row r="21" spans="1:9" x14ac:dyDescent="0.2">
      <c r="A21" s="22" t="s">
        <v>94</v>
      </c>
      <c r="B21" s="11" t="s">
        <v>23</v>
      </c>
      <c r="C21" s="9" t="s">
        <v>21</v>
      </c>
      <c r="D21" s="9" t="s">
        <v>22</v>
      </c>
      <c r="E21" s="9" t="s">
        <v>55</v>
      </c>
      <c r="F21" s="9" t="s">
        <v>29</v>
      </c>
      <c r="G21" s="16">
        <v>54</v>
      </c>
      <c r="H21" s="16"/>
      <c r="I21" s="10">
        <f>H21/G21</f>
        <v>0</v>
      </c>
    </row>
    <row r="22" spans="1:9" ht="45" x14ac:dyDescent="0.2">
      <c r="A22" s="48" t="s">
        <v>95</v>
      </c>
      <c r="B22" s="11" t="s">
        <v>40</v>
      </c>
      <c r="C22" s="9" t="s">
        <v>21</v>
      </c>
      <c r="D22" s="9" t="s">
        <v>25</v>
      </c>
      <c r="E22" s="9" t="s">
        <v>56</v>
      </c>
      <c r="F22" s="9" t="s">
        <v>28</v>
      </c>
      <c r="G22" s="16">
        <v>2132.4</v>
      </c>
      <c r="H22" s="16"/>
      <c r="I22" s="10">
        <f t="shared" si="0"/>
        <v>0</v>
      </c>
    </row>
    <row r="23" spans="1:9" ht="33.75" x14ac:dyDescent="0.2">
      <c r="A23" s="50"/>
      <c r="B23" s="11" t="s">
        <v>44</v>
      </c>
      <c r="C23" s="9" t="s">
        <v>21</v>
      </c>
      <c r="D23" s="9" t="s">
        <v>25</v>
      </c>
      <c r="E23" s="9" t="s">
        <v>56</v>
      </c>
      <c r="F23" s="9" t="s">
        <v>28</v>
      </c>
      <c r="G23" s="16">
        <v>136</v>
      </c>
      <c r="H23" s="16"/>
      <c r="I23" s="10">
        <f t="shared" si="0"/>
        <v>0</v>
      </c>
    </row>
    <row r="24" spans="1:9" x14ac:dyDescent="0.2">
      <c r="A24" s="26" t="s">
        <v>96</v>
      </c>
      <c r="B24" s="11" t="s">
        <v>32</v>
      </c>
      <c r="C24" s="9" t="s">
        <v>21</v>
      </c>
      <c r="D24" s="9" t="s">
        <v>22</v>
      </c>
      <c r="E24" s="9" t="s">
        <v>58</v>
      </c>
      <c r="F24" s="9" t="s">
        <v>28</v>
      </c>
      <c r="G24" s="16">
        <v>391</v>
      </c>
      <c r="H24" s="16">
        <v>387.8</v>
      </c>
      <c r="I24" s="10">
        <f t="shared" si="0"/>
        <v>0.99181585677749362</v>
      </c>
    </row>
    <row r="25" spans="1:9" ht="22.5" x14ac:dyDescent="0.2">
      <c r="A25" s="26" t="s">
        <v>97</v>
      </c>
      <c r="B25" s="11" t="s">
        <v>31</v>
      </c>
      <c r="C25" s="9" t="s">
        <v>21</v>
      </c>
      <c r="D25" s="9" t="s">
        <v>22</v>
      </c>
      <c r="E25" s="9" t="s">
        <v>59</v>
      </c>
      <c r="F25" s="9" t="s">
        <v>28</v>
      </c>
      <c r="G25" s="16">
        <v>351</v>
      </c>
      <c r="H25" s="16">
        <v>150</v>
      </c>
      <c r="I25" s="10">
        <f t="shared" si="0"/>
        <v>0.42735042735042733</v>
      </c>
    </row>
    <row r="26" spans="1:9" x14ac:dyDescent="0.2">
      <c r="A26" s="48" t="s">
        <v>98</v>
      </c>
      <c r="B26" s="42" t="s">
        <v>13</v>
      </c>
      <c r="C26" s="9" t="s">
        <v>21</v>
      </c>
      <c r="D26" s="9" t="s">
        <v>25</v>
      </c>
      <c r="E26" s="9" t="s">
        <v>60</v>
      </c>
      <c r="F26" s="9" t="s">
        <v>28</v>
      </c>
      <c r="G26" s="16">
        <v>708.7</v>
      </c>
      <c r="H26" s="16">
        <v>174.1</v>
      </c>
      <c r="I26" s="10">
        <f t="shared" si="0"/>
        <v>0.24566106956399039</v>
      </c>
    </row>
    <row r="27" spans="1:9" x14ac:dyDescent="0.2">
      <c r="A27" s="49"/>
      <c r="B27" s="43"/>
      <c r="C27" s="9" t="s">
        <v>21</v>
      </c>
      <c r="D27" s="9" t="s">
        <v>25</v>
      </c>
      <c r="E27" s="9" t="s">
        <v>61</v>
      </c>
      <c r="F27" s="9" t="s">
        <v>28</v>
      </c>
      <c r="G27" s="16">
        <v>4192.3999999999996</v>
      </c>
      <c r="H27" s="16"/>
      <c r="I27" s="10">
        <f t="shared" si="0"/>
        <v>0</v>
      </c>
    </row>
    <row r="28" spans="1:9" ht="45" x14ac:dyDescent="0.2">
      <c r="A28" s="49"/>
      <c r="B28" s="24" t="s">
        <v>62</v>
      </c>
      <c r="C28" s="9" t="s">
        <v>21</v>
      </c>
      <c r="D28" s="9" t="s">
        <v>25</v>
      </c>
      <c r="E28" s="9" t="s">
        <v>61</v>
      </c>
      <c r="F28" s="9" t="s">
        <v>28</v>
      </c>
      <c r="G28" s="16">
        <v>484</v>
      </c>
      <c r="H28" s="16"/>
      <c r="I28" s="10">
        <f t="shared" si="0"/>
        <v>0</v>
      </c>
    </row>
    <row r="29" spans="1:9" x14ac:dyDescent="0.2">
      <c r="A29" s="48" t="s">
        <v>99</v>
      </c>
      <c r="B29" s="42" t="s">
        <v>41</v>
      </c>
      <c r="C29" s="9" t="s">
        <v>21</v>
      </c>
      <c r="D29" s="9" t="s">
        <v>33</v>
      </c>
      <c r="E29" s="9" t="s">
        <v>63</v>
      </c>
      <c r="F29" s="9" t="s">
        <v>28</v>
      </c>
      <c r="G29" s="16">
        <v>169</v>
      </c>
      <c r="H29" s="16">
        <v>122</v>
      </c>
      <c r="I29" s="10">
        <f t="shared" si="0"/>
        <v>0.72189349112426038</v>
      </c>
    </row>
    <row r="30" spans="1:9" x14ac:dyDescent="0.2">
      <c r="A30" s="49"/>
      <c r="B30" s="46"/>
      <c r="C30" s="9" t="s">
        <v>21</v>
      </c>
      <c r="D30" s="9" t="s">
        <v>25</v>
      </c>
      <c r="E30" s="9" t="s">
        <v>63</v>
      </c>
      <c r="F30" s="9" t="s">
        <v>28</v>
      </c>
      <c r="G30" s="16">
        <v>799.9</v>
      </c>
      <c r="H30" s="16">
        <v>475.1</v>
      </c>
      <c r="I30" s="10">
        <f t="shared" si="0"/>
        <v>0.59394924365545698</v>
      </c>
    </row>
    <row r="31" spans="1:9" x14ac:dyDescent="0.2">
      <c r="A31" s="49"/>
      <c r="B31" s="46"/>
      <c r="C31" s="9" t="s">
        <v>21</v>
      </c>
      <c r="D31" s="9" t="s">
        <v>35</v>
      </c>
      <c r="E31" s="9" t="s">
        <v>63</v>
      </c>
      <c r="F31" s="9" t="s">
        <v>28</v>
      </c>
      <c r="G31" s="16">
        <v>55</v>
      </c>
      <c r="H31" s="16">
        <v>34.200000000000003</v>
      </c>
      <c r="I31" s="10">
        <f t="shared" si="0"/>
        <v>0.62181818181818183</v>
      </c>
    </row>
    <row r="32" spans="1:9" x14ac:dyDescent="0.2">
      <c r="A32" s="49"/>
      <c r="B32" s="46"/>
      <c r="C32" s="9" t="s">
        <v>21</v>
      </c>
      <c r="D32" s="9" t="s">
        <v>20</v>
      </c>
      <c r="E32" s="9" t="s">
        <v>63</v>
      </c>
      <c r="F32" s="9" t="s">
        <v>28</v>
      </c>
      <c r="G32" s="16">
        <v>20</v>
      </c>
      <c r="H32" s="16">
        <v>7.3</v>
      </c>
      <c r="I32" s="10">
        <f t="shared" si="0"/>
        <v>0.36499999999999999</v>
      </c>
    </row>
    <row r="33" spans="1:9" x14ac:dyDescent="0.2">
      <c r="A33" s="49"/>
      <c r="B33" s="46"/>
      <c r="C33" s="9" t="s">
        <v>21</v>
      </c>
      <c r="D33" s="9" t="s">
        <v>25</v>
      </c>
      <c r="E33" s="9" t="s">
        <v>64</v>
      </c>
      <c r="F33" s="9" t="s">
        <v>30</v>
      </c>
      <c r="G33" s="16">
        <v>60</v>
      </c>
      <c r="H33" s="16">
        <v>40.1</v>
      </c>
      <c r="I33" s="10">
        <f t="shared" si="0"/>
        <v>0.66833333333333333</v>
      </c>
    </row>
    <row r="34" spans="1:9" x14ac:dyDescent="0.2">
      <c r="A34" s="49"/>
      <c r="B34" s="46"/>
      <c r="C34" s="9" t="s">
        <v>21</v>
      </c>
      <c r="D34" s="9" t="s">
        <v>33</v>
      </c>
      <c r="E34" s="9" t="s">
        <v>65</v>
      </c>
      <c r="F34" s="9" t="s">
        <v>28</v>
      </c>
      <c r="G34" s="16">
        <v>103</v>
      </c>
      <c r="H34" s="16"/>
      <c r="I34" s="10">
        <f t="shared" si="0"/>
        <v>0</v>
      </c>
    </row>
    <row r="35" spans="1:9" x14ac:dyDescent="0.2">
      <c r="A35" s="49"/>
      <c r="B35" s="46"/>
      <c r="C35" s="9" t="s">
        <v>21</v>
      </c>
      <c r="D35" s="9" t="s">
        <v>25</v>
      </c>
      <c r="E35" s="9" t="s">
        <v>65</v>
      </c>
      <c r="F35" s="9" t="s">
        <v>28</v>
      </c>
      <c r="G35" s="16">
        <v>150</v>
      </c>
      <c r="H35" s="16"/>
      <c r="I35" s="10">
        <f t="shared" si="0"/>
        <v>0</v>
      </c>
    </row>
    <row r="36" spans="1:9" x14ac:dyDescent="0.2">
      <c r="A36" s="50"/>
      <c r="B36" s="43"/>
      <c r="C36" s="9" t="s">
        <v>21</v>
      </c>
      <c r="D36" s="9" t="s">
        <v>25</v>
      </c>
      <c r="E36" s="9" t="s">
        <v>66</v>
      </c>
      <c r="F36" s="9" t="s">
        <v>28</v>
      </c>
      <c r="G36" s="16">
        <v>624</v>
      </c>
      <c r="H36" s="16">
        <v>260</v>
      </c>
      <c r="I36" s="10">
        <f t="shared" si="0"/>
        <v>0.41666666666666669</v>
      </c>
    </row>
    <row r="37" spans="1:9" x14ac:dyDescent="0.2">
      <c r="A37" s="48" t="s">
        <v>100</v>
      </c>
      <c r="B37" s="42" t="s">
        <v>42</v>
      </c>
      <c r="C37" s="9" t="s">
        <v>21</v>
      </c>
      <c r="D37" s="9" t="s">
        <v>25</v>
      </c>
      <c r="E37" s="9" t="s">
        <v>263</v>
      </c>
      <c r="F37" s="9" t="s">
        <v>28</v>
      </c>
      <c r="G37" s="16">
        <v>1700</v>
      </c>
      <c r="H37" s="16"/>
      <c r="I37" s="10">
        <f t="shared" si="0"/>
        <v>0</v>
      </c>
    </row>
    <row r="38" spans="1:9" x14ac:dyDescent="0.2">
      <c r="A38" s="49"/>
      <c r="B38" s="46"/>
      <c r="C38" s="9" t="s">
        <v>21</v>
      </c>
      <c r="D38" s="9" t="s">
        <v>33</v>
      </c>
      <c r="E38" s="9" t="s">
        <v>67</v>
      </c>
      <c r="F38" s="9" t="s">
        <v>28</v>
      </c>
      <c r="G38" s="16">
        <v>953</v>
      </c>
      <c r="H38" s="16">
        <v>329.2</v>
      </c>
      <c r="I38" s="10">
        <f t="shared" ref="I38" si="3">H38/G38</f>
        <v>0.34543546694648475</v>
      </c>
    </row>
    <row r="39" spans="1:9" x14ac:dyDescent="0.2">
      <c r="A39" s="49"/>
      <c r="B39" s="46"/>
      <c r="C39" s="9" t="s">
        <v>21</v>
      </c>
      <c r="D39" s="9" t="s">
        <v>25</v>
      </c>
      <c r="E39" s="9" t="s">
        <v>67</v>
      </c>
      <c r="F39" s="9" t="s">
        <v>28</v>
      </c>
      <c r="G39" s="16">
        <v>963</v>
      </c>
      <c r="H39" s="16">
        <v>453.5</v>
      </c>
      <c r="I39" s="10">
        <f t="shared" si="0"/>
        <v>0.47092419522326062</v>
      </c>
    </row>
    <row r="40" spans="1:9" x14ac:dyDescent="0.2">
      <c r="A40" s="49"/>
      <c r="B40" s="46"/>
      <c r="C40" s="9" t="s">
        <v>21</v>
      </c>
      <c r="D40" s="9" t="s">
        <v>25</v>
      </c>
      <c r="E40" s="9" t="s">
        <v>274</v>
      </c>
      <c r="F40" s="9" t="s">
        <v>28</v>
      </c>
      <c r="G40" s="16">
        <v>2751</v>
      </c>
      <c r="H40" s="16"/>
      <c r="I40" s="10">
        <f t="shared" si="0"/>
        <v>0</v>
      </c>
    </row>
    <row r="41" spans="1:9" x14ac:dyDescent="0.2">
      <c r="A41" s="49"/>
      <c r="B41" s="46"/>
      <c r="C41" s="9" t="s">
        <v>21</v>
      </c>
      <c r="D41" s="9" t="s">
        <v>25</v>
      </c>
      <c r="E41" s="9" t="s">
        <v>274</v>
      </c>
      <c r="F41" s="9" t="s">
        <v>30</v>
      </c>
      <c r="G41" s="16">
        <v>2036.2</v>
      </c>
      <c r="H41" s="16"/>
      <c r="I41" s="10">
        <f t="shared" si="0"/>
        <v>0</v>
      </c>
    </row>
    <row r="42" spans="1:9" x14ac:dyDescent="0.2">
      <c r="A42" s="50"/>
      <c r="B42" s="43"/>
      <c r="C42" s="9" t="s">
        <v>21</v>
      </c>
      <c r="D42" s="9" t="s">
        <v>25</v>
      </c>
      <c r="E42" s="9" t="s">
        <v>68</v>
      </c>
      <c r="F42" s="9" t="s">
        <v>28</v>
      </c>
      <c r="G42" s="16">
        <v>66918.899999999994</v>
      </c>
      <c r="H42" s="16">
        <v>11984.2</v>
      </c>
      <c r="I42" s="10">
        <f t="shared" si="0"/>
        <v>0.17908543027455626</v>
      </c>
    </row>
    <row r="43" spans="1:9" x14ac:dyDescent="0.2">
      <c r="A43" s="48" t="s">
        <v>101</v>
      </c>
      <c r="B43" s="42" t="s">
        <v>69</v>
      </c>
      <c r="C43" s="9" t="s">
        <v>21</v>
      </c>
      <c r="D43" s="9" t="s">
        <v>22</v>
      </c>
      <c r="E43" s="9" t="s">
        <v>70</v>
      </c>
      <c r="F43" s="9" t="s">
        <v>29</v>
      </c>
      <c r="G43" s="16">
        <v>2689</v>
      </c>
      <c r="H43" s="16">
        <v>1112.4000000000001</v>
      </c>
      <c r="I43" s="10">
        <f t="shared" si="0"/>
        <v>0.4136853849014504</v>
      </c>
    </row>
    <row r="44" spans="1:9" x14ac:dyDescent="0.2">
      <c r="A44" s="49"/>
      <c r="B44" s="46"/>
      <c r="C44" s="9" t="s">
        <v>21</v>
      </c>
      <c r="D44" s="9" t="s">
        <v>22</v>
      </c>
      <c r="E44" s="9" t="s">
        <v>71</v>
      </c>
      <c r="F44" s="9" t="s">
        <v>29</v>
      </c>
      <c r="G44" s="16">
        <f>2207+15465</f>
        <v>17672</v>
      </c>
      <c r="H44" s="16">
        <v>6472.7</v>
      </c>
      <c r="I44" s="10">
        <f t="shared" si="0"/>
        <v>0.36626867360796739</v>
      </c>
    </row>
    <row r="45" spans="1:9" x14ac:dyDescent="0.2">
      <c r="A45" s="49"/>
      <c r="B45" s="46"/>
      <c r="C45" s="9" t="s">
        <v>21</v>
      </c>
      <c r="D45" s="9" t="s">
        <v>22</v>
      </c>
      <c r="E45" s="9" t="s">
        <v>72</v>
      </c>
      <c r="F45" s="9" t="s">
        <v>29</v>
      </c>
      <c r="G45" s="16">
        <v>18077.900000000001</v>
      </c>
      <c r="H45" s="16">
        <v>9617.7000000000007</v>
      </c>
      <c r="I45" s="10">
        <f t="shared" si="0"/>
        <v>0.53201422731622594</v>
      </c>
    </row>
    <row r="46" spans="1:9" x14ac:dyDescent="0.2">
      <c r="A46" s="49"/>
      <c r="B46" s="46"/>
      <c r="C46" s="9" t="s">
        <v>21</v>
      </c>
      <c r="D46" s="9" t="s">
        <v>22</v>
      </c>
      <c r="E46" s="9" t="s">
        <v>72</v>
      </c>
      <c r="F46" s="9" t="s">
        <v>28</v>
      </c>
      <c r="G46" s="16">
        <v>4585.1000000000004</v>
      </c>
      <c r="H46" s="16">
        <v>1202.5999999999999</v>
      </c>
      <c r="I46" s="10">
        <f t="shared" si="0"/>
        <v>0.26228435584829118</v>
      </c>
    </row>
    <row r="47" spans="1:9" x14ac:dyDescent="0.2">
      <c r="A47" s="49"/>
      <c r="B47" s="46"/>
      <c r="C47" s="9" t="s">
        <v>21</v>
      </c>
      <c r="D47" s="9" t="s">
        <v>22</v>
      </c>
      <c r="E47" s="9" t="s">
        <v>72</v>
      </c>
      <c r="F47" s="9" t="s">
        <v>27</v>
      </c>
      <c r="G47" s="16">
        <v>270</v>
      </c>
      <c r="H47" s="16">
        <v>26.8</v>
      </c>
      <c r="I47" s="10">
        <f t="shared" si="0"/>
        <v>9.9259259259259255E-2</v>
      </c>
    </row>
    <row r="48" spans="1:9" x14ac:dyDescent="0.2">
      <c r="A48" s="49"/>
      <c r="B48" s="46"/>
      <c r="C48" s="9" t="s">
        <v>21</v>
      </c>
      <c r="D48" s="9" t="s">
        <v>33</v>
      </c>
      <c r="E48" s="9" t="s">
        <v>73</v>
      </c>
      <c r="F48" s="9" t="s">
        <v>28</v>
      </c>
      <c r="G48" s="16">
        <v>25453.1</v>
      </c>
      <c r="H48" s="16">
        <v>9705.4</v>
      </c>
      <c r="I48" s="10">
        <f t="shared" si="0"/>
        <v>0.38130522411808387</v>
      </c>
    </row>
    <row r="49" spans="1:9" x14ac:dyDescent="0.2">
      <c r="A49" s="49"/>
      <c r="B49" s="46"/>
      <c r="C49" s="9" t="s">
        <v>21</v>
      </c>
      <c r="D49" s="9" t="s">
        <v>33</v>
      </c>
      <c r="E49" s="9" t="s">
        <v>73</v>
      </c>
      <c r="F49" s="9" t="s">
        <v>27</v>
      </c>
      <c r="G49" s="16">
        <v>756.3</v>
      </c>
      <c r="H49" s="16">
        <v>169.3</v>
      </c>
      <c r="I49" s="10">
        <f t="shared" si="0"/>
        <v>0.22385296839878357</v>
      </c>
    </row>
    <row r="50" spans="1:9" x14ac:dyDescent="0.2">
      <c r="A50" s="49"/>
      <c r="B50" s="46"/>
      <c r="C50" s="9" t="s">
        <v>21</v>
      </c>
      <c r="D50" s="9" t="s">
        <v>43</v>
      </c>
      <c r="E50" s="9" t="s">
        <v>73</v>
      </c>
      <c r="F50" s="9" t="s">
        <v>28</v>
      </c>
      <c r="G50" s="16">
        <v>2.9</v>
      </c>
      <c r="H50" s="16">
        <v>2.8</v>
      </c>
      <c r="I50" s="10">
        <f t="shared" ref="I50" si="4">H50/G50</f>
        <v>0.96551724137931028</v>
      </c>
    </row>
    <row r="51" spans="1:9" x14ac:dyDescent="0.2">
      <c r="A51" s="49"/>
      <c r="B51" s="46"/>
      <c r="C51" s="9" t="s">
        <v>21</v>
      </c>
      <c r="D51" s="9" t="s">
        <v>33</v>
      </c>
      <c r="E51" s="9" t="s">
        <v>74</v>
      </c>
      <c r="F51" s="9" t="s">
        <v>29</v>
      </c>
      <c r="G51" s="16">
        <v>172822.5</v>
      </c>
      <c r="H51" s="16">
        <v>69880.100000000006</v>
      </c>
      <c r="I51" s="10">
        <f t="shared" si="0"/>
        <v>0.40434607762299474</v>
      </c>
    </row>
    <row r="52" spans="1:9" x14ac:dyDescent="0.2">
      <c r="A52" s="49"/>
      <c r="B52" s="46"/>
      <c r="C52" s="9" t="s">
        <v>21</v>
      </c>
      <c r="D52" s="9" t="s">
        <v>33</v>
      </c>
      <c r="E52" s="9" t="s">
        <v>74</v>
      </c>
      <c r="F52" s="9" t="s">
        <v>28</v>
      </c>
      <c r="G52" s="16">
        <v>1391</v>
      </c>
      <c r="H52" s="16">
        <v>222</v>
      </c>
      <c r="I52" s="10">
        <f t="shared" si="0"/>
        <v>0.15959741193386054</v>
      </c>
    </row>
    <row r="53" spans="1:9" x14ac:dyDescent="0.2">
      <c r="A53" s="49"/>
      <c r="B53" s="46"/>
      <c r="C53" s="9" t="s">
        <v>21</v>
      </c>
      <c r="D53" s="9" t="s">
        <v>33</v>
      </c>
      <c r="E53" s="9" t="s">
        <v>74</v>
      </c>
      <c r="F53" s="9" t="s">
        <v>30</v>
      </c>
      <c r="G53" s="16">
        <v>16177</v>
      </c>
      <c r="H53" s="16">
        <v>5973.5</v>
      </c>
      <c r="I53" s="10">
        <f t="shared" si="0"/>
        <v>0.36925882425666068</v>
      </c>
    </row>
    <row r="54" spans="1:9" x14ac:dyDescent="0.2">
      <c r="A54" s="49"/>
      <c r="B54" s="46"/>
      <c r="C54" s="9" t="s">
        <v>21</v>
      </c>
      <c r="D54" s="9" t="s">
        <v>25</v>
      </c>
      <c r="E54" s="9" t="s">
        <v>75</v>
      </c>
      <c r="F54" s="9" t="s">
        <v>29</v>
      </c>
      <c r="G54" s="16">
        <v>30.1</v>
      </c>
      <c r="H54" s="16">
        <v>2.5</v>
      </c>
      <c r="I54" s="10">
        <f t="shared" si="0"/>
        <v>8.3056478405315617E-2</v>
      </c>
    </row>
    <row r="55" spans="1:9" x14ac:dyDescent="0.2">
      <c r="A55" s="49"/>
      <c r="B55" s="46"/>
      <c r="C55" s="9" t="s">
        <v>21</v>
      </c>
      <c r="D55" s="9" t="s">
        <v>25</v>
      </c>
      <c r="E55" s="9" t="s">
        <v>75</v>
      </c>
      <c r="F55" s="9" t="s">
        <v>28</v>
      </c>
      <c r="G55" s="16">
        <v>49129.599999999999</v>
      </c>
      <c r="H55" s="16">
        <v>21417.8</v>
      </c>
      <c r="I55" s="10">
        <f t="shared" si="0"/>
        <v>0.43594492932977269</v>
      </c>
    </row>
    <row r="56" spans="1:9" x14ac:dyDescent="0.2">
      <c r="A56" s="49"/>
      <c r="B56" s="46"/>
      <c r="C56" s="9" t="s">
        <v>21</v>
      </c>
      <c r="D56" s="9" t="s">
        <v>25</v>
      </c>
      <c r="E56" s="9" t="s">
        <v>75</v>
      </c>
      <c r="F56" s="9" t="s">
        <v>27</v>
      </c>
      <c r="G56" s="16">
        <v>1345</v>
      </c>
      <c r="H56" s="16">
        <v>602.79999999999995</v>
      </c>
      <c r="I56" s="10">
        <f t="shared" si="0"/>
        <v>0.44817843866170998</v>
      </c>
    </row>
    <row r="57" spans="1:9" x14ac:dyDescent="0.2">
      <c r="A57" s="49"/>
      <c r="B57" s="46"/>
      <c r="C57" s="9" t="s">
        <v>21</v>
      </c>
      <c r="D57" s="9" t="s">
        <v>25</v>
      </c>
      <c r="E57" s="9" t="s">
        <v>76</v>
      </c>
      <c r="F57" s="9" t="s">
        <v>30</v>
      </c>
      <c r="G57" s="16">
        <v>5057.3</v>
      </c>
      <c r="H57" s="16">
        <v>2779.2</v>
      </c>
      <c r="I57" s="10">
        <f>H57/G57</f>
        <v>0.54954224586241662</v>
      </c>
    </row>
    <row r="58" spans="1:9" x14ac:dyDescent="0.2">
      <c r="A58" s="49"/>
      <c r="B58" s="46"/>
      <c r="C58" s="9" t="s">
        <v>21</v>
      </c>
      <c r="D58" s="9" t="s">
        <v>25</v>
      </c>
      <c r="E58" s="9" t="s">
        <v>78</v>
      </c>
      <c r="F58" s="9" t="s">
        <v>29</v>
      </c>
      <c r="G58" s="16">
        <v>384135.3</v>
      </c>
      <c r="H58" s="16">
        <v>177918.7</v>
      </c>
      <c r="I58" s="10">
        <f t="shared" ref="I58:I78" si="5">H58/G58</f>
        <v>0.46316675400568502</v>
      </c>
    </row>
    <row r="59" spans="1:9" x14ac:dyDescent="0.2">
      <c r="A59" s="49"/>
      <c r="B59" s="46"/>
      <c r="C59" s="9" t="s">
        <v>21</v>
      </c>
      <c r="D59" s="9" t="s">
        <v>25</v>
      </c>
      <c r="E59" s="9" t="s">
        <v>78</v>
      </c>
      <c r="F59" s="9" t="s">
        <v>28</v>
      </c>
      <c r="G59" s="16">
        <v>8072</v>
      </c>
      <c r="H59" s="16">
        <v>1551.6</v>
      </c>
      <c r="I59" s="10">
        <f t="shared" si="5"/>
        <v>0.19222001982160553</v>
      </c>
    </row>
    <row r="60" spans="1:9" x14ac:dyDescent="0.2">
      <c r="A60" s="49"/>
      <c r="B60" s="46"/>
      <c r="C60" s="9" t="s">
        <v>21</v>
      </c>
      <c r="D60" s="9" t="s">
        <v>25</v>
      </c>
      <c r="E60" s="9" t="s">
        <v>78</v>
      </c>
      <c r="F60" s="9" t="s">
        <v>30</v>
      </c>
      <c r="G60" s="16">
        <v>73311</v>
      </c>
      <c r="H60" s="16">
        <v>23731.3</v>
      </c>
      <c r="I60" s="10">
        <f t="shared" si="5"/>
        <v>0.32370721992606838</v>
      </c>
    </row>
    <row r="61" spans="1:9" x14ac:dyDescent="0.2">
      <c r="A61" s="49"/>
      <c r="B61" s="46"/>
      <c r="C61" s="9" t="s">
        <v>21</v>
      </c>
      <c r="D61" s="9" t="s">
        <v>43</v>
      </c>
      <c r="E61" s="9" t="s">
        <v>272</v>
      </c>
      <c r="F61" s="9" t="s">
        <v>28</v>
      </c>
      <c r="G61" s="16">
        <v>2</v>
      </c>
      <c r="H61" s="16">
        <v>0</v>
      </c>
      <c r="I61" s="10">
        <f t="shared" ref="I61" si="6">H61/G61</f>
        <v>0</v>
      </c>
    </row>
    <row r="62" spans="1:9" x14ac:dyDescent="0.2">
      <c r="A62" s="49"/>
      <c r="B62" s="46"/>
      <c r="C62" s="9" t="s">
        <v>21</v>
      </c>
      <c r="D62" s="9" t="s">
        <v>79</v>
      </c>
      <c r="E62" s="9" t="s">
        <v>80</v>
      </c>
      <c r="F62" s="9" t="s">
        <v>28</v>
      </c>
      <c r="G62" s="16">
        <v>29832.400000000001</v>
      </c>
      <c r="H62" s="16">
        <v>9646.4</v>
      </c>
      <c r="I62" s="10">
        <f t="shared" si="5"/>
        <v>0.32335313283544065</v>
      </c>
    </row>
    <row r="63" spans="1:9" x14ac:dyDescent="0.2">
      <c r="A63" s="49"/>
      <c r="B63" s="46"/>
      <c r="C63" s="9" t="s">
        <v>21</v>
      </c>
      <c r="D63" s="9" t="s">
        <v>79</v>
      </c>
      <c r="E63" s="9" t="s">
        <v>80</v>
      </c>
      <c r="F63" s="9" t="s">
        <v>30</v>
      </c>
      <c r="G63" s="16">
        <v>4460</v>
      </c>
      <c r="H63" s="16">
        <v>1535.6</v>
      </c>
      <c r="I63" s="10">
        <f t="shared" si="5"/>
        <v>0.34430493273542601</v>
      </c>
    </row>
    <row r="64" spans="1:9" x14ac:dyDescent="0.2">
      <c r="A64" s="49"/>
      <c r="B64" s="46"/>
      <c r="C64" s="9" t="s">
        <v>21</v>
      </c>
      <c r="D64" s="9" t="s">
        <v>79</v>
      </c>
      <c r="E64" s="9" t="s">
        <v>81</v>
      </c>
      <c r="F64" s="9" t="s">
        <v>28</v>
      </c>
      <c r="G64" s="16">
        <v>9044.2999999999993</v>
      </c>
      <c r="H64" s="16">
        <v>3102.4</v>
      </c>
      <c r="I64" s="10">
        <f t="shared" si="5"/>
        <v>0.34302267726634461</v>
      </c>
    </row>
    <row r="65" spans="1:9" x14ac:dyDescent="0.2">
      <c r="A65" s="49"/>
      <c r="B65" s="46"/>
      <c r="C65" s="9" t="s">
        <v>21</v>
      </c>
      <c r="D65" s="9" t="s">
        <v>25</v>
      </c>
      <c r="E65" s="9" t="s">
        <v>82</v>
      </c>
      <c r="F65" s="9" t="s">
        <v>28</v>
      </c>
      <c r="G65" s="16">
        <v>928.6</v>
      </c>
      <c r="H65" s="16">
        <v>210.5</v>
      </c>
      <c r="I65" s="10">
        <f t="shared" si="5"/>
        <v>0.22668533275899203</v>
      </c>
    </row>
    <row r="66" spans="1:9" x14ac:dyDescent="0.2">
      <c r="A66" s="49"/>
      <c r="B66" s="46"/>
      <c r="C66" s="9" t="s">
        <v>21</v>
      </c>
      <c r="D66" s="9" t="s">
        <v>25</v>
      </c>
      <c r="E66" s="9" t="s">
        <v>82</v>
      </c>
      <c r="F66" s="9" t="s">
        <v>30</v>
      </c>
      <c r="G66" s="16">
        <v>29</v>
      </c>
      <c r="H66" s="16"/>
      <c r="I66" s="10">
        <f t="shared" si="5"/>
        <v>0</v>
      </c>
    </row>
    <row r="67" spans="1:9" x14ac:dyDescent="0.2">
      <c r="A67" s="49"/>
      <c r="B67" s="46"/>
      <c r="C67" s="9" t="s">
        <v>21</v>
      </c>
      <c r="D67" s="9" t="s">
        <v>25</v>
      </c>
      <c r="E67" s="9" t="s">
        <v>77</v>
      </c>
      <c r="F67" s="9" t="s">
        <v>28</v>
      </c>
      <c r="G67" s="16">
        <v>9985.4</v>
      </c>
      <c r="H67" s="16">
        <v>5115.7</v>
      </c>
      <c r="I67" s="10">
        <f t="shared" si="5"/>
        <v>0.51231798425701525</v>
      </c>
    </row>
    <row r="68" spans="1:9" x14ac:dyDescent="0.2">
      <c r="A68" s="49"/>
      <c r="B68" s="46"/>
      <c r="C68" s="9" t="s">
        <v>21</v>
      </c>
      <c r="D68" s="9" t="s">
        <v>25</v>
      </c>
      <c r="E68" s="9" t="s">
        <v>77</v>
      </c>
      <c r="F68" s="9" t="s">
        <v>30</v>
      </c>
      <c r="G68" s="16">
        <v>2136</v>
      </c>
      <c r="H68" s="16">
        <v>675.6</v>
      </c>
      <c r="I68" s="10">
        <f t="shared" si="5"/>
        <v>0.31629213483146068</v>
      </c>
    </row>
    <row r="69" spans="1:9" x14ac:dyDescent="0.2">
      <c r="A69" s="49"/>
      <c r="B69" s="46"/>
      <c r="C69" s="9" t="s">
        <v>21</v>
      </c>
      <c r="D69" s="9" t="s">
        <v>25</v>
      </c>
      <c r="E69" s="9" t="s">
        <v>83</v>
      </c>
      <c r="F69" s="9" t="s">
        <v>28</v>
      </c>
      <c r="G69" s="16">
        <v>2027.7</v>
      </c>
      <c r="H69" s="16">
        <v>796.54</v>
      </c>
      <c r="I69" s="10">
        <f t="shared" si="5"/>
        <v>0.39282931400108495</v>
      </c>
    </row>
    <row r="70" spans="1:9" x14ac:dyDescent="0.2">
      <c r="A70" s="49"/>
      <c r="B70" s="46"/>
      <c r="C70" s="9" t="s">
        <v>21</v>
      </c>
      <c r="D70" s="9" t="s">
        <v>25</v>
      </c>
      <c r="E70" s="9" t="s">
        <v>83</v>
      </c>
      <c r="F70" s="9" t="s">
        <v>30</v>
      </c>
      <c r="G70" s="16">
        <v>199.1</v>
      </c>
      <c r="H70" s="16">
        <v>62.6</v>
      </c>
      <c r="I70" s="10">
        <f t="shared" si="5"/>
        <v>0.31441486690105475</v>
      </c>
    </row>
    <row r="71" spans="1:9" x14ac:dyDescent="0.2">
      <c r="A71" s="49"/>
      <c r="B71" s="46"/>
      <c r="C71" s="9" t="s">
        <v>21</v>
      </c>
      <c r="D71" s="9" t="s">
        <v>35</v>
      </c>
      <c r="E71" s="9" t="s">
        <v>84</v>
      </c>
      <c r="F71" s="9" t="s">
        <v>29</v>
      </c>
      <c r="G71" s="16">
        <v>21374</v>
      </c>
      <c r="H71" s="16">
        <v>9551.1</v>
      </c>
      <c r="I71" s="10">
        <f t="shared" si="5"/>
        <v>0.4468559932628427</v>
      </c>
    </row>
    <row r="72" spans="1:9" x14ac:dyDescent="0.2">
      <c r="A72" s="49"/>
      <c r="B72" s="46"/>
      <c r="C72" s="9" t="s">
        <v>21</v>
      </c>
      <c r="D72" s="9" t="s">
        <v>35</v>
      </c>
      <c r="E72" s="9" t="s">
        <v>84</v>
      </c>
      <c r="F72" s="9" t="s">
        <v>28</v>
      </c>
      <c r="G72" s="16">
        <v>4381.3</v>
      </c>
      <c r="H72" s="16">
        <v>2042.8</v>
      </c>
      <c r="I72" s="10">
        <f t="shared" si="5"/>
        <v>0.46625430808207607</v>
      </c>
    </row>
    <row r="73" spans="1:9" x14ac:dyDescent="0.2">
      <c r="A73" s="49"/>
      <c r="B73" s="46"/>
      <c r="C73" s="9" t="s">
        <v>21</v>
      </c>
      <c r="D73" s="9" t="s">
        <v>35</v>
      </c>
      <c r="E73" s="9" t="s">
        <v>84</v>
      </c>
      <c r="F73" s="9" t="s">
        <v>27</v>
      </c>
      <c r="G73" s="16">
        <v>283</v>
      </c>
      <c r="H73" s="16">
        <v>268.39999999999998</v>
      </c>
      <c r="I73" s="10">
        <f t="shared" si="5"/>
        <v>0.94840989399293274</v>
      </c>
    </row>
    <row r="74" spans="1:9" x14ac:dyDescent="0.2">
      <c r="A74" s="49"/>
      <c r="B74" s="46"/>
      <c r="C74" s="9" t="s">
        <v>21</v>
      </c>
      <c r="D74" s="9" t="s">
        <v>35</v>
      </c>
      <c r="E74" s="9" t="s">
        <v>85</v>
      </c>
      <c r="F74" s="9" t="s">
        <v>29</v>
      </c>
      <c r="G74" s="16">
        <v>18639</v>
      </c>
      <c r="H74" s="16">
        <v>6225.1</v>
      </c>
      <c r="I74" s="10">
        <f t="shared" si="5"/>
        <v>0.33398250979129784</v>
      </c>
    </row>
    <row r="75" spans="1:9" x14ac:dyDescent="0.2">
      <c r="A75" s="49"/>
      <c r="B75" s="46"/>
      <c r="C75" s="9" t="s">
        <v>21</v>
      </c>
      <c r="D75" s="9" t="s">
        <v>20</v>
      </c>
      <c r="E75" s="9" t="s">
        <v>86</v>
      </c>
      <c r="F75" s="9" t="s">
        <v>29</v>
      </c>
      <c r="G75" s="16">
        <v>922</v>
      </c>
      <c r="H75" s="16">
        <v>493.6</v>
      </c>
      <c r="I75" s="10">
        <f t="shared" si="5"/>
        <v>0.53535791757049889</v>
      </c>
    </row>
    <row r="76" spans="1:9" x14ac:dyDescent="0.2">
      <c r="A76" s="49"/>
      <c r="B76" s="46"/>
      <c r="C76" s="9" t="s">
        <v>21</v>
      </c>
      <c r="D76" s="9" t="s">
        <v>20</v>
      </c>
      <c r="E76" s="9" t="s">
        <v>86</v>
      </c>
      <c r="F76" s="9" t="s">
        <v>28</v>
      </c>
      <c r="G76" s="16">
        <v>1205.5</v>
      </c>
      <c r="H76" s="16">
        <v>424.8</v>
      </c>
      <c r="I76" s="10">
        <f t="shared" si="5"/>
        <v>0.35238490253007054</v>
      </c>
    </row>
    <row r="77" spans="1:9" x14ac:dyDescent="0.2">
      <c r="A77" s="49"/>
      <c r="B77" s="46"/>
      <c r="C77" s="9" t="s">
        <v>21</v>
      </c>
      <c r="D77" s="9" t="s">
        <v>20</v>
      </c>
      <c r="E77" s="9" t="s">
        <v>86</v>
      </c>
      <c r="F77" s="9" t="s">
        <v>27</v>
      </c>
      <c r="G77" s="16">
        <v>10</v>
      </c>
      <c r="H77" s="16">
        <v>8.4</v>
      </c>
      <c r="I77" s="10">
        <f t="shared" si="5"/>
        <v>0.84000000000000008</v>
      </c>
    </row>
    <row r="78" spans="1:9" x14ac:dyDescent="0.2">
      <c r="A78" s="50"/>
      <c r="B78" s="43"/>
      <c r="C78" s="9" t="s">
        <v>21</v>
      </c>
      <c r="D78" s="9" t="s">
        <v>20</v>
      </c>
      <c r="E78" s="9" t="s">
        <v>87</v>
      </c>
      <c r="F78" s="9" t="s">
        <v>29</v>
      </c>
      <c r="G78" s="16">
        <v>806</v>
      </c>
      <c r="H78" s="16">
        <v>332.6</v>
      </c>
      <c r="I78" s="10">
        <f t="shared" si="5"/>
        <v>0.41265508684863528</v>
      </c>
    </row>
    <row r="79" spans="1:9" ht="21" x14ac:dyDescent="0.2">
      <c r="A79" s="23" t="s">
        <v>102</v>
      </c>
      <c r="B79" s="15" t="s">
        <v>104</v>
      </c>
      <c r="C79" s="19"/>
      <c r="D79" s="19"/>
      <c r="E79" s="19" t="s">
        <v>178</v>
      </c>
      <c r="F79" s="19"/>
      <c r="G79" s="17">
        <f>SUM(G80:G87)</f>
        <v>196872.4</v>
      </c>
      <c r="H79" s="17">
        <f>SUM(H80:H87)</f>
        <v>74003.100000000006</v>
      </c>
      <c r="I79" s="8">
        <f t="shared" si="0"/>
        <v>0.37589372608857313</v>
      </c>
    </row>
    <row r="80" spans="1:9" x14ac:dyDescent="0.2">
      <c r="A80" s="48" t="s">
        <v>106</v>
      </c>
      <c r="B80" s="42" t="s">
        <v>107</v>
      </c>
      <c r="C80" s="9" t="s">
        <v>105</v>
      </c>
      <c r="D80" s="9" t="s">
        <v>108</v>
      </c>
      <c r="E80" s="9" t="s">
        <v>109</v>
      </c>
      <c r="F80" s="9" t="s">
        <v>29</v>
      </c>
      <c r="G80" s="16">
        <v>15569.4</v>
      </c>
      <c r="H80" s="16">
        <v>5341.4</v>
      </c>
      <c r="I80" s="8">
        <f t="shared" si="0"/>
        <v>0.3430703816460493</v>
      </c>
    </row>
    <row r="81" spans="1:9" x14ac:dyDescent="0.2">
      <c r="A81" s="49"/>
      <c r="B81" s="46"/>
      <c r="C81" s="9" t="s">
        <v>105</v>
      </c>
      <c r="D81" s="9" t="s">
        <v>108</v>
      </c>
      <c r="E81" s="9" t="s">
        <v>110</v>
      </c>
      <c r="F81" s="9" t="s">
        <v>29</v>
      </c>
      <c r="G81" s="16">
        <v>7060.5</v>
      </c>
      <c r="H81" s="16">
        <v>3144.9</v>
      </c>
      <c r="I81" s="10">
        <f t="shared" si="0"/>
        <v>0.44542171234331845</v>
      </c>
    </row>
    <row r="82" spans="1:9" x14ac:dyDescent="0.2">
      <c r="A82" s="49"/>
      <c r="B82" s="46"/>
      <c r="C82" s="9" t="s">
        <v>105</v>
      </c>
      <c r="D82" s="9" t="s">
        <v>108</v>
      </c>
      <c r="E82" s="9" t="s">
        <v>109</v>
      </c>
      <c r="F82" s="9" t="s">
        <v>28</v>
      </c>
      <c r="G82" s="16">
        <v>2395</v>
      </c>
      <c r="H82" s="16">
        <v>742.3</v>
      </c>
      <c r="I82" s="10">
        <f t="shared" si="0"/>
        <v>0.30993736951983297</v>
      </c>
    </row>
    <row r="83" spans="1:9" x14ac:dyDescent="0.2">
      <c r="A83" s="49"/>
      <c r="B83" s="46"/>
      <c r="C83" s="31" t="s">
        <v>105</v>
      </c>
      <c r="D83" s="31" t="s">
        <v>111</v>
      </c>
      <c r="E83" s="31" t="s">
        <v>112</v>
      </c>
      <c r="F83" s="31" t="s">
        <v>27</v>
      </c>
      <c r="G83" s="32">
        <v>354.9</v>
      </c>
      <c r="H83" s="32"/>
      <c r="I83" s="33">
        <f t="shared" si="0"/>
        <v>0</v>
      </c>
    </row>
    <row r="84" spans="1:9" x14ac:dyDescent="0.2">
      <c r="A84" s="49"/>
      <c r="B84" s="46"/>
      <c r="C84" s="9" t="s">
        <v>19</v>
      </c>
      <c r="D84" s="9" t="s">
        <v>217</v>
      </c>
      <c r="E84" s="9" t="s">
        <v>275</v>
      </c>
      <c r="F84" s="9" t="s">
        <v>28</v>
      </c>
      <c r="G84" s="16">
        <v>145.1</v>
      </c>
      <c r="H84" s="16">
        <v>145.1</v>
      </c>
      <c r="I84" s="10">
        <f t="shared" ref="I84" si="7">H84/G84</f>
        <v>1</v>
      </c>
    </row>
    <row r="85" spans="1:9" x14ac:dyDescent="0.2">
      <c r="A85" s="49"/>
      <c r="B85" s="46"/>
      <c r="C85" s="9" t="s">
        <v>105</v>
      </c>
      <c r="D85" s="9" t="s">
        <v>113</v>
      </c>
      <c r="E85" s="9" t="s">
        <v>114</v>
      </c>
      <c r="F85" s="9" t="s">
        <v>115</v>
      </c>
      <c r="G85" s="16">
        <v>153088.6</v>
      </c>
      <c r="H85" s="16">
        <v>64629.4</v>
      </c>
      <c r="I85" s="10">
        <f t="shared" si="0"/>
        <v>0.42216990683826228</v>
      </c>
    </row>
    <row r="86" spans="1:9" x14ac:dyDescent="0.2">
      <c r="A86" s="49"/>
      <c r="B86" s="46"/>
      <c r="C86" s="9" t="s">
        <v>105</v>
      </c>
      <c r="D86" s="9" t="s">
        <v>116</v>
      </c>
      <c r="E86" s="9" t="s">
        <v>117</v>
      </c>
      <c r="F86" s="9" t="s">
        <v>115</v>
      </c>
      <c r="G86" s="16">
        <v>16258.9</v>
      </c>
      <c r="H86" s="16"/>
      <c r="I86" s="10">
        <f t="shared" ref="I86" si="8">H86/G86</f>
        <v>0</v>
      </c>
    </row>
    <row r="87" spans="1:9" x14ac:dyDescent="0.2">
      <c r="A87" s="49"/>
      <c r="B87" s="43"/>
      <c r="C87" s="9" t="s">
        <v>105</v>
      </c>
      <c r="D87" s="9" t="s">
        <v>276</v>
      </c>
      <c r="E87" s="9" t="s">
        <v>277</v>
      </c>
      <c r="F87" s="9" t="s">
        <v>115</v>
      </c>
      <c r="G87" s="16">
        <v>2000</v>
      </c>
      <c r="H87" s="16"/>
      <c r="I87" s="10">
        <f t="shared" si="0"/>
        <v>0</v>
      </c>
    </row>
    <row r="88" spans="1:9" x14ac:dyDescent="0.2">
      <c r="A88" s="39" t="s">
        <v>118</v>
      </c>
      <c r="B88" s="15" t="s">
        <v>119</v>
      </c>
      <c r="C88" s="19"/>
      <c r="D88" s="19"/>
      <c r="E88" s="19" t="s">
        <v>179</v>
      </c>
      <c r="F88" s="19"/>
      <c r="G88" s="17">
        <f>G89</f>
        <v>530</v>
      </c>
      <c r="H88" s="17">
        <f>H89</f>
        <v>86.5</v>
      </c>
      <c r="I88" s="8">
        <f t="shared" si="0"/>
        <v>0.16320754716981131</v>
      </c>
    </row>
    <row r="89" spans="1:9" ht="22.5" x14ac:dyDescent="0.2">
      <c r="A89" s="41"/>
      <c r="B89" s="28" t="s">
        <v>187</v>
      </c>
      <c r="C89" s="9" t="s">
        <v>19</v>
      </c>
      <c r="D89" s="9" t="s">
        <v>20</v>
      </c>
      <c r="E89" s="9" t="s">
        <v>120</v>
      </c>
      <c r="F89" s="9" t="s">
        <v>28</v>
      </c>
      <c r="G89" s="16">
        <v>530</v>
      </c>
      <c r="H89" s="16">
        <v>86.5</v>
      </c>
      <c r="I89" s="10">
        <f t="shared" si="0"/>
        <v>0.16320754716981131</v>
      </c>
    </row>
    <row r="90" spans="1:9" ht="21" x14ac:dyDescent="0.2">
      <c r="A90" s="39" t="s">
        <v>121</v>
      </c>
      <c r="B90" s="15" t="s">
        <v>122</v>
      </c>
      <c r="C90" s="19"/>
      <c r="D90" s="19"/>
      <c r="E90" s="19" t="s">
        <v>180</v>
      </c>
      <c r="F90" s="19"/>
      <c r="G90" s="17">
        <f>G91</f>
        <v>87.5</v>
      </c>
      <c r="H90" s="17">
        <f>H91</f>
        <v>0</v>
      </c>
      <c r="I90" s="8">
        <f t="shared" si="0"/>
        <v>0</v>
      </c>
    </row>
    <row r="91" spans="1:9" ht="22.5" x14ac:dyDescent="0.2">
      <c r="A91" s="41"/>
      <c r="B91" s="27" t="s">
        <v>187</v>
      </c>
      <c r="C91" s="9" t="s">
        <v>19</v>
      </c>
      <c r="D91" s="9" t="s">
        <v>43</v>
      </c>
      <c r="E91" s="9" t="s">
        <v>123</v>
      </c>
      <c r="F91" s="9" t="s">
        <v>28</v>
      </c>
      <c r="G91" s="16">
        <v>87.5</v>
      </c>
      <c r="H91" s="16"/>
      <c r="I91" s="10">
        <f t="shared" si="0"/>
        <v>0</v>
      </c>
    </row>
    <row r="92" spans="1:9" x14ac:dyDescent="0.2">
      <c r="A92" s="39" t="s">
        <v>124</v>
      </c>
      <c r="B92" s="15" t="s">
        <v>125</v>
      </c>
      <c r="C92" s="19"/>
      <c r="D92" s="19"/>
      <c r="E92" s="19" t="s">
        <v>181</v>
      </c>
      <c r="F92" s="19"/>
      <c r="G92" s="17">
        <f>G93</f>
        <v>1500</v>
      </c>
      <c r="H92" s="17">
        <f>H93</f>
        <v>0</v>
      </c>
      <c r="I92" s="8">
        <f t="shared" si="0"/>
        <v>0</v>
      </c>
    </row>
    <row r="93" spans="1:9" ht="22.5" x14ac:dyDescent="0.2">
      <c r="A93" s="41"/>
      <c r="B93" s="27" t="s">
        <v>187</v>
      </c>
      <c r="C93" s="9" t="s">
        <v>19</v>
      </c>
      <c r="D93" s="9" t="s">
        <v>26</v>
      </c>
      <c r="E93" s="9" t="s">
        <v>126</v>
      </c>
      <c r="F93" s="9" t="s">
        <v>27</v>
      </c>
      <c r="G93" s="16">
        <v>1500</v>
      </c>
      <c r="H93" s="16"/>
      <c r="I93" s="10">
        <f t="shared" si="0"/>
        <v>0</v>
      </c>
    </row>
    <row r="94" spans="1:9" ht="31.5" x14ac:dyDescent="0.2">
      <c r="A94" s="23" t="s">
        <v>127</v>
      </c>
      <c r="B94" s="15" t="s">
        <v>128</v>
      </c>
      <c r="C94" s="19"/>
      <c r="D94" s="19"/>
      <c r="E94" s="19" t="s">
        <v>182</v>
      </c>
      <c r="F94" s="19"/>
      <c r="G94" s="17">
        <f>G95</f>
        <v>29</v>
      </c>
      <c r="H94" s="17">
        <f>H95</f>
        <v>0</v>
      </c>
      <c r="I94" s="8">
        <f t="shared" si="0"/>
        <v>0</v>
      </c>
    </row>
    <row r="95" spans="1:9" ht="22.5" x14ac:dyDescent="0.2">
      <c r="A95" s="23"/>
      <c r="B95" s="27" t="s">
        <v>187</v>
      </c>
      <c r="C95" s="9" t="s">
        <v>19</v>
      </c>
      <c r="D95" s="9" t="s">
        <v>129</v>
      </c>
      <c r="E95" s="9" t="s">
        <v>130</v>
      </c>
      <c r="F95" s="9" t="s">
        <v>28</v>
      </c>
      <c r="G95" s="16">
        <v>29</v>
      </c>
      <c r="H95" s="16"/>
      <c r="I95" s="10">
        <f t="shared" si="0"/>
        <v>0</v>
      </c>
    </row>
    <row r="96" spans="1:9" ht="31.5" x14ac:dyDescent="0.2">
      <c r="A96" s="39" t="s">
        <v>131</v>
      </c>
      <c r="B96" s="15" t="s">
        <v>132</v>
      </c>
      <c r="C96" s="19"/>
      <c r="D96" s="19"/>
      <c r="E96" s="19" t="s">
        <v>183</v>
      </c>
      <c r="F96" s="19"/>
      <c r="G96" s="17">
        <f>G97</f>
        <v>200</v>
      </c>
      <c r="H96" s="17">
        <f>H97</f>
        <v>0</v>
      </c>
      <c r="I96" s="8">
        <f t="shared" si="0"/>
        <v>0</v>
      </c>
    </row>
    <row r="97" spans="1:9" ht="22.5" x14ac:dyDescent="0.2">
      <c r="A97" s="41"/>
      <c r="B97" s="27" t="s">
        <v>187</v>
      </c>
      <c r="C97" s="9" t="s">
        <v>19</v>
      </c>
      <c r="D97" s="9" t="s">
        <v>20</v>
      </c>
      <c r="E97" s="9" t="s">
        <v>133</v>
      </c>
      <c r="F97" s="9" t="s">
        <v>28</v>
      </c>
      <c r="G97" s="16">
        <v>200</v>
      </c>
      <c r="H97" s="16"/>
      <c r="I97" s="10">
        <f t="shared" si="0"/>
        <v>0</v>
      </c>
    </row>
    <row r="98" spans="1:9" ht="31.5" x14ac:dyDescent="0.2">
      <c r="A98" s="39" t="s">
        <v>134</v>
      </c>
      <c r="B98" s="15" t="s">
        <v>135</v>
      </c>
      <c r="C98" s="19"/>
      <c r="D98" s="19"/>
      <c r="E98" s="19" t="s">
        <v>184</v>
      </c>
      <c r="F98" s="19"/>
      <c r="G98" s="17">
        <f>G99</f>
        <v>485.1</v>
      </c>
      <c r="H98" s="17">
        <f>H99</f>
        <v>0</v>
      </c>
      <c r="I98" s="8">
        <f t="shared" si="0"/>
        <v>0</v>
      </c>
    </row>
    <row r="99" spans="1:9" ht="22.5" x14ac:dyDescent="0.2">
      <c r="A99" s="41"/>
      <c r="B99" s="27" t="s">
        <v>187</v>
      </c>
      <c r="C99" s="9" t="s">
        <v>19</v>
      </c>
      <c r="D99" s="9" t="s">
        <v>26</v>
      </c>
      <c r="E99" s="9" t="s">
        <v>136</v>
      </c>
      <c r="F99" s="9" t="s">
        <v>28</v>
      </c>
      <c r="G99" s="16">
        <v>485.1</v>
      </c>
      <c r="H99" s="16"/>
      <c r="I99" s="10">
        <f t="shared" si="0"/>
        <v>0</v>
      </c>
    </row>
    <row r="100" spans="1:9" ht="31.5" x14ac:dyDescent="0.2">
      <c r="A100" s="47" t="s">
        <v>137</v>
      </c>
      <c r="B100" s="15" t="s">
        <v>138</v>
      </c>
      <c r="C100" s="19"/>
      <c r="D100" s="19"/>
      <c r="E100" s="19" t="s">
        <v>176</v>
      </c>
      <c r="F100" s="19"/>
      <c r="G100" s="17">
        <f>SUM(G101:G104)</f>
        <v>5000</v>
      </c>
      <c r="H100" s="17">
        <f>SUM(H101:H104)</f>
        <v>0</v>
      </c>
      <c r="I100" s="8">
        <f t="shared" si="0"/>
        <v>0</v>
      </c>
    </row>
    <row r="101" spans="1:9" x14ac:dyDescent="0.2">
      <c r="A101" s="47"/>
      <c r="B101" s="42" t="s">
        <v>187</v>
      </c>
      <c r="C101" s="9" t="s">
        <v>19</v>
      </c>
      <c r="D101" s="9" t="s">
        <v>139</v>
      </c>
      <c r="E101" s="9" t="s">
        <v>140</v>
      </c>
      <c r="F101" s="9" t="s">
        <v>28</v>
      </c>
      <c r="G101" s="16">
        <v>1922</v>
      </c>
      <c r="H101" s="16"/>
      <c r="I101" s="10">
        <f t="shared" si="0"/>
        <v>0</v>
      </c>
    </row>
    <row r="102" spans="1:9" x14ac:dyDescent="0.2">
      <c r="A102" s="47"/>
      <c r="B102" s="46"/>
      <c r="C102" s="9" t="s">
        <v>21</v>
      </c>
      <c r="D102" s="9" t="s">
        <v>33</v>
      </c>
      <c r="E102" s="9" t="s">
        <v>140</v>
      </c>
      <c r="F102" s="9" t="s">
        <v>28</v>
      </c>
      <c r="G102" s="16">
        <v>350</v>
      </c>
      <c r="H102" s="16"/>
      <c r="I102" s="10">
        <f t="shared" si="0"/>
        <v>0</v>
      </c>
    </row>
    <row r="103" spans="1:9" x14ac:dyDescent="0.2">
      <c r="A103" s="47"/>
      <c r="B103" s="43"/>
      <c r="C103" s="9" t="s">
        <v>21</v>
      </c>
      <c r="D103" s="9" t="s">
        <v>25</v>
      </c>
      <c r="E103" s="9" t="s">
        <v>254</v>
      </c>
      <c r="F103" s="9" t="s">
        <v>30</v>
      </c>
      <c r="G103" s="16">
        <v>600</v>
      </c>
      <c r="H103" s="16"/>
      <c r="I103" s="10">
        <f t="shared" si="0"/>
        <v>0</v>
      </c>
    </row>
    <row r="104" spans="1:9" ht="56.25" x14ac:dyDescent="0.2">
      <c r="A104" s="47"/>
      <c r="B104" s="27" t="s">
        <v>170</v>
      </c>
      <c r="C104" s="9" t="s">
        <v>21</v>
      </c>
      <c r="D104" s="9" t="s">
        <v>25</v>
      </c>
      <c r="E104" s="9" t="s">
        <v>141</v>
      </c>
      <c r="F104" s="9" t="s">
        <v>28</v>
      </c>
      <c r="G104" s="16">
        <v>2128</v>
      </c>
      <c r="H104" s="16"/>
      <c r="I104" s="10">
        <f t="shared" si="0"/>
        <v>0</v>
      </c>
    </row>
    <row r="105" spans="1:9" x14ac:dyDescent="0.2">
      <c r="A105" s="39" t="s">
        <v>142</v>
      </c>
      <c r="B105" s="20" t="s">
        <v>143</v>
      </c>
      <c r="C105" s="19"/>
      <c r="D105" s="19"/>
      <c r="E105" s="19" t="s">
        <v>185</v>
      </c>
      <c r="F105" s="19"/>
      <c r="G105" s="17">
        <f>G106</f>
        <v>1914.1</v>
      </c>
      <c r="H105" s="17">
        <f>H106</f>
        <v>900</v>
      </c>
      <c r="I105" s="8">
        <f t="shared" si="0"/>
        <v>0.4701948696515334</v>
      </c>
    </row>
    <row r="106" spans="1:9" ht="22.5" x14ac:dyDescent="0.2">
      <c r="A106" s="41"/>
      <c r="B106" s="25" t="s">
        <v>187</v>
      </c>
      <c r="C106" s="9" t="s">
        <v>19</v>
      </c>
      <c r="D106" s="9" t="s">
        <v>34</v>
      </c>
      <c r="E106" s="9" t="s">
        <v>144</v>
      </c>
      <c r="F106" s="9" t="s">
        <v>28</v>
      </c>
      <c r="G106" s="16">
        <v>1914.1</v>
      </c>
      <c r="H106" s="16">
        <v>900</v>
      </c>
      <c r="I106" s="10">
        <f t="shared" si="0"/>
        <v>0.4701948696515334</v>
      </c>
    </row>
    <row r="107" spans="1:9" ht="39.75" customHeight="1" x14ac:dyDescent="0.2">
      <c r="A107" s="39" t="s">
        <v>145</v>
      </c>
      <c r="B107" s="20" t="s">
        <v>251</v>
      </c>
      <c r="C107" s="19"/>
      <c r="D107" s="19"/>
      <c r="E107" s="19" t="s">
        <v>175</v>
      </c>
      <c r="F107" s="19"/>
      <c r="G107" s="17">
        <f>SUM(G108:G115)</f>
        <v>191464.1</v>
      </c>
      <c r="H107" s="17">
        <f>SUM(H108:H114)</f>
        <v>228</v>
      </c>
      <c r="I107" s="17">
        <f>SUM(I108:I114)</f>
        <v>3.3509790465226966E-2</v>
      </c>
    </row>
    <row r="108" spans="1:9" ht="39.75" customHeight="1" x14ac:dyDescent="0.2">
      <c r="A108" s="40"/>
      <c r="B108" s="30" t="s">
        <v>266</v>
      </c>
      <c r="C108" s="9" t="s">
        <v>19</v>
      </c>
      <c r="D108" s="9" t="s">
        <v>150</v>
      </c>
      <c r="E108" s="9" t="s">
        <v>267</v>
      </c>
      <c r="F108" s="9" t="s">
        <v>147</v>
      </c>
      <c r="G108" s="16">
        <v>6584.1</v>
      </c>
      <c r="H108" s="16"/>
      <c r="I108" s="10">
        <f t="shared" si="0"/>
        <v>0</v>
      </c>
    </row>
    <row r="109" spans="1:9" ht="39.75" customHeight="1" x14ac:dyDescent="0.2">
      <c r="A109" s="40"/>
      <c r="B109" s="30" t="s">
        <v>268</v>
      </c>
      <c r="C109" s="9" t="s">
        <v>19</v>
      </c>
      <c r="D109" s="9" t="s">
        <v>150</v>
      </c>
      <c r="E109" s="9" t="s">
        <v>269</v>
      </c>
      <c r="F109" s="9" t="s">
        <v>147</v>
      </c>
      <c r="G109" s="16">
        <v>400</v>
      </c>
      <c r="H109" s="16"/>
      <c r="I109" s="10">
        <f t="shared" si="0"/>
        <v>0</v>
      </c>
    </row>
    <row r="110" spans="1:9" ht="33.75" x14ac:dyDescent="0.2">
      <c r="A110" s="40"/>
      <c r="B110" s="25" t="s">
        <v>149</v>
      </c>
      <c r="C110" s="9" t="s">
        <v>19</v>
      </c>
      <c r="D110" s="9" t="s">
        <v>33</v>
      </c>
      <c r="E110" s="9" t="s">
        <v>278</v>
      </c>
      <c r="F110" s="9" t="s">
        <v>147</v>
      </c>
      <c r="G110" s="16">
        <v>126611.5</v>
      </c>
      <c r="H110" s="17"/>
      <c r="I110" s="8"/>
    </row>
    <row r="111" spans="1:9" ht="33.75" x14ac:dyDescent="0.2">
      <c r="A111" s="40"/>
      <c r="B111" s="25" t="s">
        <v>148</v>
      </c>
      <c r="C111" s="9" t="s">
        <v>19</v>
      </c>
      <c r="D111" s="9" t="s">
        <v>33</v>
      </c>
      <c r="E111" s="9" t="s">
        <v>146</v>
      </c>
      <c r="F111" s="9" t="s">
        <v>147</v>
      </c>
      <c r="G111" s="16">
        <v>613.1</v>
      </c>
      <c r="H111" s="16"/>
      <c r="I111" s="10">
        <f t="shared" si="0"/>
        <v>0</v>
      </c>
    </row>
    <row r="112" spans="1:9" x14ac:dyDescent="0.2">
      <c r="A112" s="40"/>
      <c r="B112" s="46"/>
      <c r="C112" s="9" t="s">
        <v>19</v>
      </c>
      <c r="D112" s="9" t="s">
        <v>33</v>
      </c>
      <c r="E112" s="9" t="s">
        <v>151</v>
      </c>
      <c r="F112" s="9" t="s">
        <v>28</v>
      </c>
      <c r="G112" s="16">
        <v>9168</v>
      </c>
      <c r="H112" s="16">
        <v>178</v>
      </c>
      <c r="I112" s="10">
        <f t="shared" si="0"/>
        <v>1.9415357766143105E-2</v>
      </c>
    </row>
    <row r="113" spans="1:9" x14ac:dyDescent="0.2">
      <c r="A113" s="40"/>
      <c r="B113" s="46"/>
      <c r="C113" s="9" t="s">
        <v>21</v>
      </c>
      <c r="D113" s="9" t="s">
        <v>25</v>
      </c>
      <c r="E113" s="9" t="s">
        <v>151</v>
      </c>
      <c r="F113" s="9" t="s">
        <v>28</v>
      </c>
      <c r="G113" s="16">
        <v>3547.5</v>
      </c>
      <c r="H113" s="16">
        <v>50</v>
      </c>
      <c r="I113" s="10">
        <f t="shared" si="0"/>
        <v>1.4094432699083862E-2</v>
      </c>
    </row>
    <row r="114" spans="1:9" x14ac:dyDescent="0.2">
      <c r="A114" s="40"/>
      <c r="B114" s="46"/>
      <c r="C114" s="9" t="s">
        <v>19</v>
      </c>
      <c r="D114" s="9" t="s">
        <v>152</v>
      </c>
      <c r="E114" s="9" t="s">
        <v>151</v>
      </c>
      <c r="F114" s="9" t="s">
        <v>28</v>
      </c>
      <c r="G114" s="16">
        <v>2550</v>
      </c>
      <c r="H114" s="16"/>
      <c r="I114" s="10">
        <f>H114/G114</f>
        <v>0</v>
      </c>
    </row>
    <row r="115" spans="1:9" x14ac:dyDescent="0.2">
      <c r="A115" s="41"/>
      <c r="B115" s="43"/>
      <c r="C115" s="9" t="s">
        <v>21</v>
      </c>
      <c r="D115" s="9" t="s">
        <v>25</v>
      </c>
      <c r="E115" s="9" t="s">
        <v>270</v>
      </c>
      <c r="F115" s="9" t="s">
        <v>147</v>
      </c>
      <c r="G115" s="16">
        <v>41989.9</v>
      </c>
      <c r="H115" s="16"/>
      <c r="I115" s="10">
        <f>H115/G115</f>
        <v>0</v>
      </c>
    </row>
    <row r="116" spans="1:9" ht="31.5" x14ac:dyDescent="0.2">
      <c r="A116" s="39" t="s">
        <v>154</v>
      </c>
      <c r="B116" s="20" t="s">
        <v>153</v>
      </c>
      <c r="C116" s="19"/>
      <c r="D116" s="19"/>
      <c r="E116" s="19" t="s">
        <v>186</v>
      </c>
      <c r="F116" s="19"/>
      <c r="G116" s="17">
        <f>G117</f>
        <v>538</v>
      </c>
      <c r="H116" s="17">
        <f>H117</f>
        <v>268.10000000000002</v>
      </c>
      <c r="I116" s="8">
        <f t="shared" si="0"/>
        <v>0.49832713754646846</v>
      </c>
    </row>
    <row r="117" spans="1:9" ht="22.5" x14ac:dyDescent="0.2">
      <c r="A117" s="41"/>
      <c r="B117" s="25" t="s">
        <v>187</v>
      </c>
      <c r="C117" s="9" t="s">
        <v>19</v>
      </c>
      <c r="D117" s="9" t="s">
        <v>155</v>
      </c>
      <c r="E117" s="9" t="s">
        <v>156</v>
      </c>
      <c r="F117" s="9" t="s">
        <v>28</v>
      </c>
      <c r="G117" s="16">
        <v>538</v>
      </c>
      <c r="H117" s="16">
        <v>268.10000000000002</v>
      </c>
      <c r="I117" s="10">
        <f t="shared" si="0"/>
        <v>0.49832713754646846</v>
      </c>
    </row>
    <row r="118" spans="1:9" ht="31.5" x14ac:dyDescent="0.2">
      <c r="A118" s="39" t="s">
        <v>157</v>
      </c>
      <c r="B118" s="20" t="s">
        <v>158</v>
      </c>
      <c r="C118" s="19"/>
      <c r="D118" s="19"/>
      <c r="E118" s="19" t="s">
        <v>174</v>
      </c>
      <c r="F118" s="19"/>
      <c r="G118" s="17">
        <f>G119</f>
        <v>400</v>
      </c>
      <c r="H118" s="17">
        <f>H119</f>
        <v>0</v>
      </c>
      <c r="I118" s="8">
        <f t="shared" si="0"/>
        <v>0</v>
      </c>
    </row>
    <row r="119" spans="1:9" x14ac:dyDescent="0.2">
      <c r="A119" s="41"/>
      <c r="B119" s="25" t="s">
        <v>211</v>
      </c>
      <c r="C119" s="9" t="s">
        <v>19</v>
      </c>
      <c r="D119" s="9" t="s">
        <v>159</v>
      </c>
      <c r="E119" s="9" t="s">
        <v>160</v>
      </c>
      <c r="F119" s="9" t="s">
        <v>161</v>
      </c>
      <c r="G119" s="16">
        <v>400</v>
      </c>
      <c r="H119" s="16"/>
      <c r="I119" s="10">
        <f t="shared" ref="I119:I193" si="9">H119/G119</f>
        <v>0</v>
      </c>
    </row>
    <row r="120" spans="1:9" ht="31.5" x14ac:dyDescent="0.2">
      <c r="A120" s="39" t="s">
        <v>162</v>
      </c>
      <c r="B120" s="20" t="s">
        <v>163</v>
      </c>
      <c r="C120" s="19"/>
      <c r="D120" s="19"/>
      <c r="E120" s="19" t="s">
        <v>173</v>
      </c>
      <c r="F120" s="19"/>
      <c r="G120" s="17">
        <f>SUM(G121:G123)</f>
        <v>37483.199999999997</v>
      </c>
      <c r="H120" s="17">
        <f>SUM(H121:H123)</f>
        <v>23231.600000000002</v>
      </c>
      <c r="I120" s="8">
        <f t="shared" si="9"/>
        <v>0.61978699790839642</v>
      </c>
    </row>
    <row r="121" spans="1:9" x14ac:dyDescent="0.2">
      <c r="A121" s="40"/>
      <c r="B121" s="25" t="s">
        <v>169</v>
      </c>
      <c r="C121" s="9" t="s">
        <v>19</v>
      </c>
      <c r="D121" s="9" t="s">
        <v>165</v>
      </c>
      <c r="E121" s="9" t="s">
        <v>166</v>
      </c>
      <c r="F121" s="9" t="s">
        <v>28</v>
      </c>
      <c r="G121" s="16">
        <v>11287.9</v>
      </c>
      <c r="H121" s="16">
        <v>426.9</v>
      </c>
      <c r="I121" s="10">
        <f t="shared" si="9"/>
        <v>3.781925778931422E-2</v>
      </c>
    </row>
    <row r="122" spans="1:9" ht="22.5" x14ac:dyDescent="0.2">
      <c r="A122" s="40"/>
      <c r="B122" s="25" t="s">
        <v>164</v>
      </c>
      <c r="C122" s="9" t="s">
        <v>19</v>
      </c>
      <c r="D122" s="9" t="s">
        <v>165</v>
      </c>
      <c r="E122" s="9" t="s">
        <v>168</v>
      </c>
      <c r="F122" s="9" t="s">
        <v>28</v>
      </c>
      <c r="G122" s="16">
        <v>26.2</v>
      </c>
      <c r="H122" s="16">
        <v>22.8</v>
      </c>
      <c r="I122" s="10">
        <f t="shared" si="9"/>
        <v>0.87022900763358779</v>
      </c>
    </row>
    <row r="123" spans="1:9" ht="33.75" x14ac:dyDescent="0.2">
      <c r="A123" s="41"/>
      <c r="B123" s="25" t="s">
        <v>167</v>
      </c>
      <c r="C123" s="9" t="s">
        <v>19</v>
      </c>
      <c r="D123" s="9" t="s">
        <v>165</v>
      </c>
      <c r="E123" s="9" t="s">
        <v>168</v>
      </c>
      <c r="F123" s="9" t="s">
        <v>28</v>
      </c>
      <c r="G123" s="16">
        <v>26169.1</v>
      </c>
      <c r="H123" s="16">
        <v>22781.9</v>
      </c>
      <c r="I123" s="10">
        <f t="shared" si="9"/>
        <v>0.87056490288164301</v>
      </c>
    </row>
    <row r="124" spans="1:9" ht="21" x14ac:dyDescent="0.2">
      <c r="A124" s="39" t="s">
        <v>171</v>
      </c>
      <c r="B124" s="20" t="s">
        <v>172</v>
      </c>
      <c r="C124" s="9"/>
      <c r="D124" s="9"/>
      <c r="E124" s="19" t="s">
        <v>190</v>
      </c>
      <c r="F124" s="9"/>
      <c r="G124" s="17">
        <f>SUM(G125:G136)</f>
        <v>48152.1</v>
      </c>
      <c r="H124" s="17">
        <f>SUM(H125:H136)</f>
        <v>14661.699999999999</v>
      </c>
      <c r="I124" s="8">
        <f t="shared" si="9"/>
        <v>0.30448723939350514</v>
      </c>
    </row>
    <row r="125" spans="1:9" x14ac:dyDescent="0.2">
      <c r="A125" s="40"/>
      <c r="B125" s="42" t="s">
        <v>188</v>
      </c>
      <c r="C125" s="9" t="s">
        <v>19</v>
      </c>
      <c r="D125" s="9" t="s">
        <v>35</v>
      </c>
      <c r="E125" s="9" t="s">
        <v>189</v>
      </c>
      <c r="F125" s="9" t="s">
        <v>29</v>
      </c>
      <c r="G125" s="16">
        <v>7683</v>
      </c>
      <c r="H125" s="16">
        <v>2705.6</v>
      </c>
      <c r="I125" s="10">
        <f t="shared" si="9"/>
        <v>0.35215410646882728</v>
      </c>
    </row>
    <row r="126" spans="1:9" x14ac:dyDescent="0.2">
      <c r="A126" s="40"/>
      <c r="B126" s="46"/>
      <c r="C126" s="9" t="s">
        <v>19</v>
      </c>
      <c r="D126" s="9" t="s">
        <v>35</v>
      </c>
      <c r="E126" s="9" t="s">
        <v>191</v>
      </c>
      <c r="F126" s="9" t="s">
        <v>29</v>
      </c>
      <c r="G126" s="16">
        <v>6712</v>
      </c>
      <c r="H126" s="16">
        <v>2451.1999999999998</v>
      </c>
      <c r="I126" s="10">
        <f t="shared" si="9"/>
        <v>0.36519666269368295</v>
      </c>
    </row>
    <row r="127" spans="1:9" x14ac:dyDescent="0.2">
      <c r="A127" s="40"/>
      <c r="B127" s="46"/>
      <c r="C127" s="9" t="s">
        <v>19</v>
      </c>
      <c r="D127" s="9" t="s">
        <v>35</v>
      </c>
      <c r="E127" s="9" t="s">
        <v>189</v>
      </c>
      <c r="F127" s="9" t="s">
        <v>28</v>
      </c>
      <c r="G127" s="16">
        <v>763.6</v>
      </c>
      <c r="H127" s="16">
        <v>297.7</v>
      </c>
      <c r="I127" s="10">
        <f t="shared" si="9"/>
        <v>0.38986380303823986</v>
      </c>
    </row>
    <row r="128" spans="1:9" x14ac:dyDescent="0.2">
      <c r="A128" s="40"/>
      <c r="B128" s="46"/>
      <c r="C128" s="9" t="s">
        <v>19</v>
      </c>
      <c r="D128" s="9" t="s">
        <v>35</v>
      </c>
      <c r="E128" s="9" t="s">
        <v>189</v>
      </c>
      <c r="F128" s="9" t="s">
        <v>27</v>
      </c>
      <c r="G128" s="16">
        <v>24.9</v>
      </c>
      <c r="H128" s="16">
        <v>9.4</v>
      </c>
      <c r="I128" s="10">
        <f t="shared" si="9"/>
        <v>0.3775100401606426</v>
      </c>
    </row>
    <row r="129" spans="1:9" x14ac:dyDescent="0.2">
      <c r="A129" s="40"/>
      <c r="B129" s="46"/>
      <c r="C129" s="9" t="s">
        <v>19</v>
      </c>
      <c r="D129" s="9" t="s">
        <v>43</v>
      </c>
      <c r="E129" s="9" t="s">
        <v>279</v>
      </c>
      <c r="F129" s="9" t="s">
        <v>28</v>
      </c>
      <c r="G129" s="16">
        <v>156</v>
      </c>
      <c r="H129" s="16">
        <v>42.9</v>
      </c>
      <c r="I129" s="10">
        <f t="shared" ref="I129" si="10">H129/G129</f>
        <v>0.27499999999999997</v>
      </c>
    </row>
    <row r="130" spans="1:9" x14ac:dyDescent="0.2">
      <c r="A130" s="40"/>
      <c r="B130" s="46"/>
      <c r="C130" s="9" t="s">
        <v>19</v>
      </c>
      <c r="D130" s="9" t="s">
        <v>192</v>
      </c>
      <c r="E130" s="9" t="s">
        <v>189</v>
      </c>
      <c r="F130" s="9" t="s">
        <v>29</v>
      </c>
      <c r="G130" s="16">
        <v>11656</v>
      </c>
      <c r="H130" s="16">
        <v>3839.5</v>
      </c>
      <c r="I130" s="10">
        <f t="shared" si="9"/>
        <v>0.32940116678105696</v>
      </c>
    </row>
    <row r="131" spans="1:9" x14ac:dyDescent="0.2">
      <c r="A131" s="40"/>
      <c r="B131" s="46"/>
      <c r="C131" s="9" t="s">
        <v>19</v>
      </c>
      <c r="D131" s="9" t="s">
        <v>192</v>
      </c>
      <c r="E131" s="9" t="s">
        <v>191</v>
      </c>
      <c r="F131" s="9" t="s">
        <v>29</v>
      </c>
      <c r="G131" s="16">
        <v>10007</v>
      </c>
      <c r="H131" s="16">
        <v>3772.6</v>
      </c>
      <c r="I131" s="10">
        <f t="shared" si="9"/>
        <v>0.37699610272809031</v>
      </c>
    </row>
    <row r="132" spans="1:9" x14ac:dyDescent="0.2">
      <c r="A132" s="40"/>
      <c r="B132" s="46"/>
      <c r="C132" s="9" t="s">
        <v>19</v>
      </c>
      <c r="D132" s="9" t="s">
        <v>192</v>
      </c>
      <c r="E132" s="9" t="s">
        <v>189</v>
      </c>
      <c r="F132" s="9" t="s">
        <v>28</v>
      </c>
      <c r="G132" s="16">
        <v>4102.1000000000004</v>
      </c>
      <c r="H132" s="16">
        <v>1532.8</v>
      </c>
      <c r="I132" s="10">
        <f t="shared" ref="I132" si="11">H132/G132</f>
        <v>0.3736622705443553</v>
      </c>
    </row>
    <row r="133" spans="1:9" x14ac:dyDescent="0.2">
      <c r="A133" s="40"/>
      <c r="B133" s="43"/>
      <c r="C133" s="9" t="s">
        <v>19</v>
      </c>
      <c r="D133" s="9" t="s">
        <v>192</v>
      </c>
      <c r="E133" s="9" t="s">
        <v>189</v>
      </c>
      <c r="F133" s="9" t="s">
        <v>27</v>
      </c>
      <c r="G133" s="16">
        <v>10</v>
      </c>
      <c r="H133" s="16">
        <v>10</v>
      </c>
      <c r="I133" s="10">
        <f t="shared" si="9"/>
        <v>1</v>
      </c>
    </row>
    <row r="134" spans="1:9" ht="22.5" x14ac:dyDescent="0.2">
      <c r="A134" s="40"/>
      <c r="B134" s="25" t="s">
        <v>193</v>
      </c>
      <c r="C134" s="9" t="s">
        <v>19</v>
      </c>
      <c r="D134" s="9" t="s">
        <v>192</v>
      </c>
      <c r="E134" s="9" t="s">
        <v>194</v>
      </c>
      <c r="F134" s="9" t="s">
        <v>28</v>
      </c>
      <c r="G134" s="16">
        <v>37.5</v>
      </c>
      <c r="H134" s="16"/>
      <c r="I134" s="10">
        <f t="shared" si="9"/>
        <v>0</v>
      </c>
    </row>
    <row r="135" spans="1:9" ht="33.75" x14ac:dyDescent="0.2">
      <c r="A135" s="40"/>
      <c r="B135" s="25" t="s">
        <v>195</v>
      </c>
      <c r="C135" s="9" t="s">
        <v>19</v>
      </c>
      <c r="D135" s="9" t="s">
        <v>192</v>
      </c>
      <c r="E135" s="9" t="s">
        <v>196</v>
      </c>
      <c r="F135" s="9" t="s">
        <v>28</v>
      </c>
      <c r="G135" s="16">
        <v>6580</v>
      </c>
      <c r="H135" s="16"/>
      <c r="I135" s="10">
        <f t="shared" si="9"/>
        <v>0</v>
      </c>
    </row>
    <row r="136" spans="1:9" ht="33.75" x14ac:dyDescent="0.2">
      <c r="A136" s="41"/>
      <c r="B136" s="25" t="s">
        <v>197</v>
      </c>
      <c r="C136" s="9" t="s">
        <v>19</v>
      </c>
      <c r="D136" s="9" t="s">
        <v>192</v>
      </c>
      <c r="E136" s="9" t="s">
        <v>196</v>
      </c>
      <c r="F136" s="9" t="s">
        <v>28</v>
      </c>
      <c r="G136" s="16">
        <v>420</v>
      </c>
      <c r="H136" s="16"/>
      <c r="I136" s="10">
        <f t="shared" si="9"/>
        <v>0</v>
      </c>
    </row>
    <row r="137" spans="1:9" ht="35.25" customHeight="1" x14ac:dyDescent="0.2">
      <c r="A137" s="39" t="s">
        <v>198</v>
      </c>
      <c r="B137" s="20" t="s">
        <v>199</v>
      </c>
      <c r="C137" s="19"/>
      <c r="D137" s="19"/>
      <c r="E137" s="19" t="s">
        <v>200</v>
      </c>
      <c r="F137" s="19"/>
      <c r="G137" s="17">
        <f>G138+G139</f>
        <v>25</v>
      </c>
      <c r="H137" s="17">
        <f>H138+H139</f>
        <v>0</v>
      </c>
      <c r="I137" s="8">
        <f t="shared" si="9"/>
        <v>0</v>
      </c>
    </row>
    <row r="138" spans="1:9" ht="15" customHeight="1" x14ac:dyDescent="0.2">
      <c r="A138" s="40"/>
      <c r="B138" s="42" t="s">
        <v>187</v>
      </c>
      <c r="C138" s="9" t="s">
        <v>19</v>
      </c>
      <c r="D138" s="9" t="s">
        <v>201</v>
      </c>
      <c r="E138" s="9" t="s">
        <v>202</v>
      </c>
      <c r="F138" s="9" t="s">
        <v>28</v>
      </c>
      <c r="G138" s="16">
        <v>20</v>
      </c>
      <c r="H138" s="16"/>
      <c r="I138" s="10">
        <f t="shared" si="9"/>
        <v>0</v>
      </c>
    </row>
    <row r="139" spans="1:9" x14ac:dyDescent="0.2">
      <c r="A139" s="41"/>
      <c r="B139" s="43"/>
      <c r="C139" s="9" t="s">
        <v>19</v>
      </c>
      <c r="D139" s="9" t="s">
        <v>255</v>
      </c>
      <c r="E139" s="9" t="s">
        <v>202</v>
      </c>
      <c r="F139" s="9" t="s">
        <v>28</v>
      </c>
      <c r="G139" s="16">
        <v>5</v>
      </c>
      <c r="H139" s="16"/>
      <c r="I139" s="10">
        <f t="shared" ref="I139" si="12">H139/G139</f>
        <v>0</v>
      </c>
    </row>
    <row r="140" spans="1:9" ht="31.5" x14ac:dyDescent="0.2">
      <c r="A140" s="39" t="s">
        <v>203</v>
      </c>
      <c r="B140" s="20" t="s">
        <v>204</v>
      </c>
      <c r="C140" s="19"/>
      <c r="D140" s="19"/>
      <c r="E140" s="19" t="s">
        <v>205</v>
      </c>
      <c r="F140" s="19"/>
      <c r="G140" s="17">
        <f>G141+G142</f>
        <v>933.1</v>
      </c>
      <c r="H140" s="17">
        <f>H141+H142</f>
        <v>0</v>
      </c>
      <c r="I140" s="8">
        <f t="shared" si="9"/>
        <v>0</v>
      </c>
    </row>
    <row r="141" spans="1:9" ht="18" customHeight="1" x14ac:dyDescent="0.2">
      <c r="A141" s="40"/>
      <c r="B141" s="25" t="s">
        <v>207</v>
      </c>
      <c r="C141" s="9" t="s">
        <v>19</v>
      </c>
      <c r="D141" s="9" t="s">
        <v>201</v>
      </c>
      <c r="E141" s="9" t="s">
        <v>206</v>
      </c>
      <c r="F141" s="9" t="s">
        <v>28</v>
      </c>
      <c r="G141" s="16">
        <v>366</v>
      </c>
      <c r="H141" s="16"/>
      <c r="I141" s="10">
        <f t="shared" si="9"/>
        <v>0</v>
      </c>
    </row>
    <row r="142" spans="1:9" ht="90" x14ac:dyDescent="0.2">
      <c r="A142" s="41"/>
      <c r="B142" s="29" t="s">
        <v>265</v>
      </c>
      <c r="C142" s="9" t="s">
        <v>19</v>
      </c>
      <c r="D142" s="9" t="s">
        <v>201</v>
      </c>
      <c r="E142" s="9" t="s">
        <v>264</v>
      </c>
      <c r="F142" s="9" t="s">
        <v>28</v>
      </c>
      <c r="G142" s="16">
        <v>567.1</v>
      </c>
      <c r="H142" s="16"/>
      <c r="I142" s="10">
        <f t="shared" si="9"/>
        <v>0</v>
      </c>
    </row>
    <row r="143" spans="1:9" ht="15.75" customHeight="1" x14ac:dyDescent="0.2">
      <c r="A143" s="39" t="s">
        <v>208</v>
      </c>
      <c r="B143" s="20" t="s">
        <v>209</v>
      </c>
      <c r="C143" s="19"/>
      <c r="D143" s="19"/>
      <c r="E143" s="19" t="s">
        <v>210</v>
      </c>
      <c r="F143" s="19"/>
      <c r="G143" s="17">
        <f>SUM(G144:G187)</f>
        <v>112487.09999999996</v>
      </c>
      <c r="H143" s="17">
        <f>SUM(H144:H187)</f>
        <v>44452.299999999988</v>
      </c>
      <c r="I143" s="8">
        <f t="shared" si="9"/>
        <v>0.39517686916988709</v>
      </c>
    </row>
    <row r="144" spans="1:9" x14ac:dyDescent="0.2">
      <c r="A144" s="40"/>
      <c r="B144" s="42" t="s">
        <v>212</v>
      </c>
      <c r="C144" s="9" t="s">
        <v>19</v>
      </c>
      <c r="D144" s="9" t="s">
        <v>213</v>
      </c>
      <c r="E144" s="9" t="s">
        <v>214</v>
      </c>
      <c r="F144" s="9" t="s">
        <v>29</v>
      </c>
      <c r="G144" s="16">
        <v>1550.5</v>
      </c>
      <c r="H144" s="16">
        <v>549.5</v>
      </c>
      <c r="I144" s="10">
        <f t="shared" si="9"/>
        <v>0.35440180586907449</v>
      </c>
    </row>
    <row r="145" spans="1:9" x14ac:dyDescent="0.2">
      <c r="A145" s="40"/>
      <c r="B145" s="43"/>
      <c r="C145" s="9" t="s">
        <v>19</v>
      </c>
      <c r="D145" s="9" t="s">
        <v>213</v>
      </c>
      <c r="E145" s="9" t="s">
        <v>215</v>
      </c>
      <c r="F145" s="9" t="s">
        <v>29</v>
      </c>
      <c r="G145" s="16">
        <v>1356</v>
      </c>
      <c r="H145" s="16">
        <v>618.70000000000005</v>
      </c>
      <c r="I145" s="10">
        <f t="shared" si="9"/>
        <v>0.45626843657817112</v>
      </c>
    </row>
    <row r="146" spans="1:9" ht="12.75" customHeight="1" x14ac:dyDescent="0.2">
      <c r="A146" s="40"/>
      <c r="B146" s="42" t="s">
        <v>216</v>
      </c>
      <c r="C146" s="9" t="s">
        <v>19</v>
      </c>
      <c r="D146" s="9" t="s">
        <v>217</v>
      </c>
      <c r="E146" s="9" t="s">
        <v>218</v>
      </c>
      <c r="F146" s="9" t="s">
        <v>29</v>
      </c>
      <c r="G146" s="16">
        <v>28343.1</v>
      </c>
      <c r="H146" s="16">
        <v>8515.5</v>
      </c>
      <c r="I146" s="10">
        <f t="shared" si="9"/>
        <v>0.30044349418376959</v>
      </c>
    </row>
    <row r="147" spans="1:9" x14ac:dyDescent="0.2">
      <c r="A147" s="40"/>
      <c r="B147" s="46"/>
      <c r="C147" s="9" t="s">
        <v>19</v>
      </c>
      <c r="D147" s="9" t="s">
        <v>217</v>
      </c>
      <c r="E147" s="9" t="s">
        <v>219</v>
      </c>
      <c r="F147" s="9" t="s">
        <v>29</v>
      </c>
      <c r="G147" s="16">
        <v>24761</v>
      </c>
      <c r="H147" s="16">
        <v>11028.4</v>
      </c>
      <c r="I147" s="10">
        <f t="shared" si="9"/>
        <v>0.44539396631800005</v>
      </c>
    </row>
    <row r="148" spans="1:9" x14ac:dyDescent="0.2">
      <c r="A148" s="40"/>
      <c r="B148" s="46"/>
      <c r="C148" s="9" t="s">
        <v>19</v>
      </c>
      <c r="D148" s="9" t="s">
        <v>217</v>
      </c>
      <c r="E148" s="9" t="s">
        <v>218</v>
      </c>
      <c r="F148" s="9" t="s">
        <v>28</v>
      </c>
      <c r="G148" s="16">
        <v>11167.5</v>
      </c>
      <c r="H148" s="16">
        <v>4778.2</v>
      </c>
      <c r="I148" s="10">
        <f t="shared" si="9"/>
        <v>0.42786657712111037</v>
      </c>
    </row>
    <row r="149" spans="1:9" x14ac:dyDescent="0.2">
      <c r="A149" s="40"/>
      <c r="B149" s="46"/>
      <c r="C149" s="9" t="s">
        <v>19</v>
      </c>
      <c r="D149" s="9" t="s">
        <v>217</v>
      </c>
      <c r="E149" s="9" t="s">
        <v>218</v>
      </c>
      <c r="F149" s="9" t="s">
        <v>27</v>
      </c>
      <c r="G149" s="16">
        <v>30</v>
      </c>
      <c r="H149" s="16">
        <v>29</v>
      </c>
      <c r="I149" s="10">
        <f t="shared" si="9"/>
        <v>0.96666666666666667</v>
      </c>
    </row>
    <row r="150" spans="1:9" x14ac:dyDescent="0.2">
      <c r="A150" s="40"/>
      <c r="B150" s="46"/>
      <c r="C150" s="9" t="s">
        <v>19</v>
      </c>
      <c r="D150" s="9" t="s">
        <v>43</v>
      </c>
      <c r="E150" s="9" t="s">
        <v>218</v>
      </c>
      <c r="F150" s="9" t="s">
        <v>28</v>
      </c>
      <c r="G150" s="16">
        <v>227.7</v>
      </c>
      <c r="H150" s="16">
        <v>109.2</v>
      </c>
      <c r="I150" s="10">
        <f t="shared" si="9"/>
        <v>0.47957839262187091</v>
      </c>
    </row>
    <row r="151" spans="1:9" x14ac:dyDescent="0.2">
      <c r="A151" s="40"/>
      <c r="B151" s="43"/>
      <c r="C151" s="9" t="s">
        <v>19</v>
      </c>
      <c r="D151" s="9" t="s">
        <v>249</v>
      </c>
      <c r="E151" s="9" t="s">
        <v>218</v>
      </c>
      <c r="F151" s="9" t="s">
        <v>28</v>
      </c>
      <c r="G151" s="16">
        <v>444.7</v>
      </c>
      <c r="H151" s="16"/>
      <c r="I151" s="10">
        <f t="shared" ref="I151" si="13">H151/G151</f>
        <v>0</v>
      </c>
    </row>
    <row r="152" spans="1:9" x14ac:dyDescent="0.2">
      <c r="A152" s="40"/>
      <c r="B152" s="42" t="s">
        <v>220</v>
      </c>
      <c r="C152" s="9" t="s">
        <v>19</v>
      </c>
      <c r="D152" s="9" t="s">
        <v>201</v>
      </c>
      <c r="E152" s="9" t="s">
        <v>221</v>
      </c>
      <c r="F152" s="9" t="s">
        <v>29</v>
      </c>
      <c r="G152" s="16">
        <v>2754</v>
      </c>
      <c r="H152" s="16">
        <v>856.2</v>
      </c>
      <c r="I152" s="10">
        <f t="shared" si="9"/>
        <v>0.31089324618736386</v>
      </c>
    </row>
    <row r="153" spans="1:9" x14ac:dyDescent="0.2">
      <c r="A153" s="40"/>
      <c r="B153" s="46"/>
      <c r="C153" s="9" t="s">
        <v>19</v>
      </c>
      <c r="D153" s="9" t="s">
        <v>201</v>
      </c>
      <c r="E153" s="9" t="s">
        <v>222</v>
      </c>
      <c r="F153" s="9" t="s">
        <v>29</v>
      </c>
      <c r="G153" s="16">
        <v>2407</v>
      </c>
      <c r="H153" s="16">
        <v>860.8</v>
      </c>
      <c r="I153" s="10">
        <f t="shared" si="9"/>
        <v>0.35762359783963438</v>
      </c>
    </row>
    <row r="154" spans="1:9" x14ac:dyDescent="0.2">
      <c r="A154" s="40"/>
      <c r="B154" s="46"/>
      <c r="C154" s="9" t="s">
        <v>19</v>
      </c>
      <c r="D154" s="9" t="s">
        <v>201</v>
      </c>
      <c r="E154" s="9" t="s">
        <v>221</v>
      </c>
      <c r="F154" s="9" t="s">
        <v>28</v>
      </c>
      <c r="G154" s="16">
        <v>3384.9</v>
      </c>
      <c r="H154" s="16">
        <v>2260.9</v>
      </c>
      <c r="I154" s="10">
        <f t="shared" si="9"/>
        <v>0.66793701438742648</v>
      </c>
    </row>
    <row r="155" spans="1:9" x14ac:dyDescent="0.2">
      <c r="A155" s="40"/>
      <c r="B155" s="43"/>
      <c r="C155" s="9" t="s">
        <v>19</v>
      </c>
      <c r="D155" s="9" t="s">
        <v>201</v>
      </c>
      <c r="E155" s="9" t="s">
        <v>221</v>
      </c>
      <c r="F155" s="9" t="s">
        <v>27</v>
      </c>
      <c r="G155" s="16">
        <v>288.60000000000002</v>
      </c>
      <c r="H155" s="16">
        <v>281.60000000000002</v>
      </c>
      <c r="I155" s="10">
        <f t="shared" si="9"/>
        <v>0.97574497574497576</v>
      </c>
    </row>
    <row r="156" spans="1:9" x14ac:dyDescent="0.2">
      <c r="A156" s="40"/>
      <c r="B156" s="42" t="s">
        <v>223</v>
      </c>
      <c r="C156" s="9" t="s">
        <v>19</v>
      </c>
      <c r="D156" s="9" t="s">
        <v>201</v>
      </c>
      <c r="E156" s="9" t="s">
        <v>224</v>
      </c>
      <c r="F156" s="9" t="s">
        <v>28</v>
      </c>
      <c r="G156" s="16">
        <v>150</v>
      </c>
      <c r="H156" s="16">
        <v>22.5</v>
      </c>
      <c r="I156" s="10">
        <f t="shared" si="9"/>
        <v>0.15</v>
      </c>
    </row>
    <row r="157" spans="1:9" x14ac:dyDescent="0.2">
      <c r="A157" s="40"/>
      <c r="B157" s="43"/>
      <c r="C157" s="9" t="s">
        <v>19</v>
      </c>
      <c r="D157" s="9" t="s">
        <v>26</v>
      </c>
      <c r="E157" s="9" t="s">
        <v>224</v>
      </c>
      <c r="F157" s="9" t="s">
        <v>28</v>
      </c>
      <c r="G157" s="16">
        <v>350</v>
      </c>
      <c r="H157" s="16">
        <v>48.7</v>
      </c>
      <c r="I157" s="10">
        <f t="shared" si="9"/>
        <v>0.13914285714285715</v>
      </c>
    </row>
    <row r="158" spans="1:9" x14ac:dyDescent="0.2">
      <c r="A158" s="40"/>
      <c r="B158" s="42" t="s">
        <v>225</v>
      </c>
      <c r="C158" s="9" t="s">
        <v>19</v>
      </c>
      <c r="D158" s="9" t="s">
        <v>226</v>
      </c>
      <c r="E158" s="9" t="s">
        <v>227</v>
      </c>
      <c r="F158" s="9" t="s">
        <v>28</v>
      </c>
      <c r="G158" s="16">
        <v>360</v>
      </c>
      <c r="H158" s="16">
        <v>260</v>
      </c>
      <c r="I158" s="10">
        <f t="shared" si="9"/>
        <v>0.72222222222222221</v>
      </c>
    </row>
    <row r="159" spans="1:9" x14ac:dyDescent="0.2">
      <c r="A159" s="40"/>
      <c r="B159" s="46"/>
      <c r="C159" s="9" t="s">
        <v>19</v>
      </c>
      <c r="D159" s="9" t="s">
        <v>150</v>
      </c>
      <c r="E159" s="9" t="s">
        <v>271</v>
      </c>
      <c r="F159" s="9" t="s">
        <v>28</v>
      </c>
      <c r="G159" s="16">
        <v>253.2</v>
      </c>
      <c r="H159" s="16">
        <v>223</v>
      </c>
      <c r="I159" s="10">
        <f t="shared" si="9"/>
        <v>0.88072669826224337</v>
      </c>
    </row>
    <row r="160" spans="1:9" x14ac:dyDescent="0.2">
      <c r="A160" s="40"/>
      <c r="B160" s="43"/>
      <c r="C160" s="9" t="s">
        <v>19</v>
      </c>
      <c r="D160" s="9" t="s">
        <v>139</v>
      </c>
      <c r="E160" s="9" t="s">
        <v>227</v>
      </c>
      <c r="F160" s="9" t="s">
        <v>28</v>
      </c>
      <c r="G160" s="16">
        <v>500</v>
      </c>
      <c r="H160" s="16">
        <v>219.4</v>
      </c>
      <c r="I160" s="10">
        <f t="shared" si="9"/>
        <v>0.43880000000000002</v>
      </c>
    </row>
    <row r="161" spans="1:9" x14ac:dyDescent="0.2">
      <c r="A161" s="40"/>
      <c r="B161" s="42" t="s">
        <v>228</v>
      </c>
      <c r="C161" s="9" t="s">
        <v>19</v>
      </c>
      <c r="D161" s="9" t="s">
        <v>229</v>
      </c>
      <c r="E161" s="9" t="s">
        <v>230</v>
      </c>
      <c r="F161" s="9" t="s">
        <v>28</v>
      </c>
      <c r="G161" s="16">
        <v>9.8000000000000007</v>
      </c>
      <c r="H161" s="16">
        <v>5.8</v>
      </c>
      <c r="I161" s="10">
        <f t="shared" si="9"/>
        <v>0.59183673469387754</v>
      </c>
    </row>
    <row r="162" spans="1:9" x14ac:dyDescent="0.2">
      <c r="A162" s="40"/>
      <c r="B162" s="46"/>
      <c r="C162" s="9" t="s">
        <v>19</v>
      </c>
      <c r="D162" s="9" t="s">
        <v>201</v>
      </c>
      <c r="E162" s="9" t="s">
        <v>231</v>
      </c>
      <c r="F162" s="9" t="s">
        <v>29</v>
      </c>
      <c r="G162" s="16">
        <v>1117.9000000000001</v>
      </c>
      <c r="H162" s="16">
        <v>499.2</v>
      </c>
      <c r="I162" s="10">
        <f t="shared" si="9"/>
        <v>0.44655156990786293</v>
      </c>
    </row>
    <row r="163" spans="1:9" x14ac:dyDescent="0.2">
      <c r="A163" s="40"/>
      <c r="B163" s="46"/>
      <c r="C163" s="9" t="s">
        <v>19</v>
      </c>
      <c r="D163" s="9" t="s">
        <v>201</v>
      </c>
      <c r="E163" s="9" t="s">
        <v>231</v>
      </c>
      <c r="F163" s="9" t="s">
        <v>28</v>
      </c>
      <c r="G163" s="16">
        <v>219.6</v>
      </c>
      <c r="H163" s="16">
        <v>87</v>
      </c>
      <c r="I163" s="10">
        <f t="shared" si="9"/>
        <v>0.39617486338797814</v>
      </c>
    </row>
    <row r="164" spans="1:9" x14ac:dyDescent="0.2">
      <c r="A164" s="40"/>
      <c r="B164" s="46"/>
      <c r="C164" s="9" t="s">
        <v>19</v>
      </c>
      <c r="D164" s="9" t="s">
        <v>43</v>
      </c>
      <c r="E164" s="9" t="s">
        <v>231</v>
      </c>
      <c r="F164" s="9" t="s">
        <v>28</v>
      </c>
      <c r="G164" s="16">
        <v>16.600000000000001</v>
      </c>
      <c r="H164" s="16">
        <v>16.600000000000001</v>
      </c>
      <c r="I164" s="10">
        <f t="shared" si="9"/>
        <v>1</v>
      </c>
    </row>
    <row r="165" spans="1:9" x14ac:dyDescent="0.2">
      <c r="A165" s="40"/>
      <c r="B165" s="46"/>
      <c r="C165" s="9" t="s">
        <v>19</v>
      </c>
      <c r="D165" s="9" t="s">
        <v>201</v>
      </c>
      <c r="E165" s="9" t="s">
        <v>232</v>
      </c>
      <c r="F165" s="9" t="s">
        <v>29</v>
      </c>
      <c r="G165" s="16">
        <v>605.5</v>
      </c>
      <c r="H165" s="16">
        <v>242.8</v>
      </c>
      <c r="I165" s="10">
        <f t="shared" si="9"/>
        <v>0.40099091659785302</v>
      </c>
    </row>
    <row r="166" spans="1:9" x14ac:dyDescent="0.2">
      <c r="A166" s="40"/>
      <c r="B166" s="46"/>
      <c r="C166" s="9" t="s">
        <v>19</v>
      </c>
      <c r="D166" s="9" t="s">
        <v>201</v>
      </c>
      <c r="E166" s="9" t="s">
        <v>232</v>
      </c>
      <c r="F166" s="9" t="s">
        <v>28</v>
      </c>
      <c r="G166" s="16">
        <v>49.4</v>
      </c>
      <c r="H166" s="16">
        <v>7.7</v>
      </c>
      <c r="I166" s="10">
        <f t="shared" si="9"/>
        <v>0.15587044534412955</v>
      </c>
    </row>
    <row r="167" spans="1:9" x14ac:dyDescent="0.2">
      <c r="A167" s="40"/>
      <c r="B167" s="46"/>
      <c r="C167" s="9" t="s">
        <v>19</v>
      </c>
      <c r="D167" s="9" t="s">
        <v>201</v>
      </c>
      <c r="E167" s="9" t="s">
        <v>233</v>
      </c>
      <c r="F167" s="9" t="s">
        <v>29</v>
      </c>
      <c r="G167" s="16">
        <v>599.70000000000005</v>
      </c>
      <c r="H167" s="16">
        <v>266.10000000000002</v>
      </c>
      <c r="I167" s="10">
        <f t="shared" si="9"/>
        <v>0.44372186093046523</v>
      </c>
    </row>
    <row r="168" spans="1:9" x14ac:dyDescent="0.2">
      <c r="A168" s="40"/>
      <c r="B168" s="46"/>
      <c r="C168" s="9" t="s">
        <v>19</v>
      </c>
      <c r="D168" s="9" t="s">
        <v>201</v>
      </c>
      <c r="E168" s="9" t="s">
        <v>233</v>
      </c>
      <c r="F168" s="9" t="s">
        <v>28</v>
      </c>
      <c r="G168" s="16">
        <v>55.2</v>
      </c>
      <c r="H168" s="16">
        <v>4.2</v>
      </c>
      <c r="I168" s="10">
        <f t="shared" si="9"/>
        <v>7.6086956521739135E-2</v>
      </c>
    </row>
    <row r="169" spans="1:9" x14ac:dyDescent="0.2">
      <c r="A169" s="40"/>
      <c r="B169" s="46"/>
      <c r="C169" s="9" t="s">
        <v>19</v>
      </c>
      <c r="D169" s="9" t="s">
        <v>201</v>
      </c>
      <c r="E169" s="9" t="s">
        <v>234</v>
      </c>
      <c r="F169" s="9" t="s">
        <v>28</v>
      </c>
      <c r="G169" s="16">
        <v>0.7</v>
      </c>
      <c r="H169" s="16"/>
      <c r="I169" s="10">
        <f t="shared" si="9"/>
        <v>0</v>
      </c>
    </row>
    <row r="170" spans="1:9" x14ac:dyDescent="0.2">
      <c r="A170" s="40"/>
      <c r="B170" s="46"/>
      <c r="C170" s="9" t="s">
        <v>19</v>
      </c>
      <c r="D170" s="9" t="s">
        <v>201</v>
      </c>
      <c r="E170" s="9" t="s">
        <v>235</v>
      </c>
      <c r="F170" s="9" t="s">
        <v>29</v>
      </c>
      <c r="G170" s="16">
        <v>38.5</v>
      </c>
      <c r="H170" s="16">
        <v>38.5</v>
      </c>
      <c r="I170" s="10">
        <f t="shared" si="9"/>
        <v>1</v>
      </c>
    </row>
    <row r="171" spans="1:9" x14ac:dyDescent="0.2">
      <c r="A171" s="40"/>
      <c r="B171" s="46"/>
      <c r="C171" s="9" t="s">
        <v>19</v>
      </c>
      <c r="D171" s="9" t="s">
        <v>201</v>
      </c>
      <c r="E171" s="9" t="s">
        <v>235</v>
      </c>
      <c r="F171" s="9" t="s">
        <v>28</v>
      </c>
      <c r="G171" s="16">
        <v>2.7</v>
      </c>
      <c r="H171" s="16">
        <v>2.7</v>
      </c>
      <c r="I171" s="10">
        <f t="shared" si="9"/>
        <v>1</v>
      </c>
    </row>
    <row r="172" spans="1:9" x14ac:dyDescent="0.2">
      <c r="A172" s="40"/>
      <c r="B172" s="46"/>
      <c r="C172" s="9" t="s">
        <v>19</v>
      </c>
      <c r="D172" s="9" t="s">
        <v>201</v>
      </c>
      <c r="E172" s="9" t="s">
        <v>236</v>
      </c>
      <c r="F172" s="9" t="s">
        <v>28</v>
      </c>
      <c r="G172" s="16">
        <v>460.4</v>
      </c>
      <c r="H172" s="16"/>
      <c r="I172" s="10">
        <f t="shared" si="9"/>
        <v>0</v>
      </c>
    </row>
    <row r="173" spans="1:9" x14ac:dyDescent="0.2">
      <c r="A173" s="40"/>
      <c r="B173" s="46"/>
      <c r="C173" s="9" t="s">
        <v>19</v>
      </c>
      <c r="D173" s="9" t="s">
        <v>238</v>
      </c>
      <c r="E173" s="9" t="s">
        <v>237</v>
      </c>
      <c r="F173" s="9" t="s">
        <v>28</v>
      </c>
      <c r="G173" s="16">
        <v>306</v>
      </c>
      <c r="H173" s="16"/>
      <c r="I173" s="10">
        <f t="shared" si="9"/>
        <v>0</v>
      </c>
    </row>
    <row r="174" spans="1:9" x14ac:dyDescent="0.2">
      <c r="A174" s="40"/>
      <c r="B174" s="46"/>
      <c r="C174" s="9" t="s">
        <v>19</v>
      </c>
      <c r="D174" s="9" t="s">
        <v>239</v>
      </c>
      <c r="E174" s="9" t="s">
        <v>240</v>
      </c>
      <c r="F174" s="9" t="s">
        <v>29</v>
      </c>
      <c r="G174" s="16">
        <v>599.70000000000005</v>
      </c>
      <c r="H174" s="16">
        <v>244.8</v>
      </c>
      <c r="I174" s="10">
        <f t="shared" si="9"/>
        <v>0.40820410205102547</v>
      </c>
    </row>
    <row r="175" spans="1:9" x14ac:dyDescent="0.2">
      <c r="A175" s="40"/>
      <c r="B175" s="46"/>
      <c r="C175" s="9" t="s">
        <v>19</v>
      </c>
      <c r="D175" s="9" t="s">
        <v>239</v>
      </c>
      <c r="E175" s="9" t="s">
        <v>240</v>
      </c>
      <c r="F175" s="9" t="s">
        <v>28</v>
      </c>
      <c r="G175" s="16">
        <v>30</v>
      </c>
      <c r="H175" s="16"/>
      <c r="I175" s="10">
        <f t="shared" si="9"/>
        <v>0</v>
      </c>
    </row>
    <row r="176" spans="1:9" x14ac:dyDescent="0.2">
      <c r="A176" s="40"/>
      <c r="B176" s="46"/>
      <c r="C176" s="9" t="s">
        <v>19</v>
      </c>
      <c r="D176" s="9" t="s">
        <v>159</v>
      </c>
      <c r="E176" s="9" t="s">
        <v>240</v>
      </c>
      <c r="F176" s="9" t="s">
        <v>161</v>
      </c>
      <c r="G176" s="16">
        <v>15500</v>
      </c>
      <c r="H176" s="16">
        <v>7951.1</v>
      </c>
      <c r="I176" s="10">
        <f t="shared" si="9"/>
        <v>0.51297419354838714</v>
      </c>
    </row>
    <row r="177" spans="1:9" x14ac:dyDescent="0.2">
      <c r="A177" s="40"/>
      <c r="B177" s="46"/>
      <c r="C177" s="9" t="s">
        <v>19</v>
      </c>
      <c r="D177" s="9" t="s">
        <v>239</v>
      </c>
      <c r="E177" s="9" t="s">
        <v>241</v>
      </c>
      <c r="F177" s="9" t="s">
        <v>29</v>
      </c>
      <c r="G177" s="16">
        <v>1211.4000000000001</v>
      </c>
      <c r="H177" s="16">
        <v>469.6</v>
      </c>
      <c r="I177" s="10">
        <f t="shared" si="9"/>
        <v>0.38765065213802213</v>
      </c>
    </row>
    <row r="178" spans="1:9" x14ac:dyDescent="0.2">
      <c r="A178" s="40"/>
      <c r="B178" s="43"/>
      <c r="C178" s="9" t="s">
        <v>19</v>
      </c>
      <c r="D178" s="9" t="s">
        <v>239</v>
      </c>
      <c r="E178" s="9" t="s">
        <v>241</v>
      </c>
      <c r="F178" s="9" t="s">
        <v>28</v>
      </c>
      <c r="G178" s="16">
        <v>107.9</v>
      </c>
      <c r="H178" s="16">
        <v>16.100000000000001</v>
      </c>
      <c r="I178" s="10">
        <f t="shared" si="9"/>
        <v>0.14921223354958296</v>
      </c>
    </row>
    <row r="179" spans="1:9" ht="17.25" customHeight="1" x14ac:dyDescent="0.2">
      <c r="A179" s="40"/>
      <c r="B179" s="42" t="s">
        <v>242</v>
      </c>
      <c r="C179" s="9" t="s">
        <v>19</v>
      </c>
      <c r="D179" s="9" t="s">
        <v>217</v>
      </c>
      <c r="E179" s="9" t="s">
        <v>243</v>
      </c>
      <c r="F179" s="9" t="s">
        <v>29</v>
      </c>
      <c r="G179" s="16">
        <v>1293.9000000000001</v>
      </c>
      <c r="H179" s="16">
        <v>352.1</v>
      </c>
      <c r="I179" s="10">
        <f t="shared" si="9"/>
        <v>0.27212303887471984</v>
      </c>
    </row>
    <row r="180" spans="1:9" ht="19.5" customHeight="1" x14ac:dyDescent="0.2">
      <c r="A180" s="40"/>
      <c r="B180" s="43"/>
      <c r="C180" s="9" t="s">
        <v>19</v>
      </c>
      <c r="D180" s="9" t="s">
        <v>217</v>
      </c>
      <c r="E180" s="9" t="s">
        <v>243</v>
      </c>
      <c r="F180" s="9" t="s">
        <v>28</v>
      </c>
      <c r="G180" s="16">
        <v>32.5</v>
      </c>
      <c r="H180" s="16"/>
      <c r="I180" s="10">
        <f t="shared" si="9"/>
        <v>0</v>
      </c>
    </row>
    <row r="181" spans="1:9" ht="45" x14ac:dyDescent="0.2">
      <c r="A181" s="40"/>
      <c r="B181" s="25" t="s">
        <v>244</v>
      </c>
      <c r="C181" s="9" t="s">
        <v>19</v>
      </c>
      <c r="D181" s="9" t="s">
        <v>245</v>
      </c>
      <c r="E181" s="9" t="s">
        <v>246</v>
      </c>
      <c r="F181" s="9" t="s">
        <v>161</v>
      </c>
      <c r="G181" s="16">
        <v>3680.7</v>
      </c>
      <c r="H181" s="16">
        <v>2549.1</v>
      </c>
      <c r="I181" s="10">
        <f t="shared" si="9"/>
        <v>0.69255848072377535</v>
      </c>
    </row>
    <row r="182" spans="1:9" x14ac:dyDescent="0.2">
      <c r="A182" s="40"/>
      <c r="B182" s="42" t="s">
        <v>247</v>
      </c>
      <c r="C182" s="9" t="s">
        <v>19</v>
      </c>
      <c r="D182" s="9" t="s">
        <v>33</v>
      </c>
      <c r="E182" s="9" t="s">
        <v>248</v>
      </c>
      <c r="F182" s="9" t="s">
        <v>28</v>
      </c>
      <c r="G182" s="16">
        <v>4000</v>
      </c>
      <c r="H182" s="16"/>
      <c r="I182" s="10">
        <f t="shared" si="9"/>
        <v>0</v>
      </c>
    </row>
    <row r="183" spans="1:9" x14ac:dyDescent="0.2">
      <c r="A183" s="40"/>
      <c r="B183" s="46"/>
      <c r="C183" s="9" t="s">
        <v>19</v>
      </c>
      <c r="D183" s="9" t="s">
        <v>35</v>
      </c>
      <c r="E183" s="9" t="s">
        <v>248</v>
      </c>
      <c r="F183" s="9" t="s">
        <v>28</v>
      </c>
      <c r="G183" s="16">
        <v>450</v>
      </c>
      <c r="H183" s="16">
        <v>90</v>
      </c>
      <c r="I183" s="10">
        <f t="shared" ref="I183:I187" si="14">H183/G183</f>
        <v>0.2</v>
      </c>
    </row>
    <row r="184" spans="1:9" x14ac:dyDescent="0.2">
      <c r="A184" s="40"/>
      <c r="B184" s="46"/>
      <c r="C184" s="9" t="s">
        <v>19</v>
      </c>
      <c r="D184" s="9" t="s">
        <v>20</v>
      </c>
      <c r="E184" s="9" t="s">
        <v>248</v>
      </c>
      <c r="F184" s="9" t="s">
        <v>28</v>
      </c>
      <c r="G184" s="16">
        <v>100</v>
      </c>
      <c r="H184" s="16"/>
      <c r="I184" s="10">
        <f t="shared" si="14"/>
        <v>0</v>
      </c>
    </row>
    <row r="185" spans="1:9" x14ac:dyDescent="0.2">
      <c r="A185" s="40"/>
      <c r="B185" s="46"/>
      <c r="C185" s="9" t="s">
        <v>19</v>
      </c>
      <c r="D185" s="9" t="s">
        <v>192</v>
      </c>
      <c r="E185" s="9" t="s">
        <v>248</v>
      </c>
      <c r="F185" s="9" t="s">
        <v>28</v>
      </c>
      <c r="G185" s="16">
        <v>2950.8</v>
      </c>
      <c r="H185" s="16">
        <v>515.70000000000005</v>
      </c>
      <c r="I185" s="10">
        <f t="shared" si="14"/>
        <v>0.17476616510776738</v>
      </c>
    </row>
    <row r="186" spans="1:9" x14ac:dyDescent="0.2">
      <c r="A186" s="40"/>
      <c r="B186" s="46"/>
      <c r="C186" s="9" t="s">
        <v>21</v>
      </c>
      <c r="D186" s="9" t="s">
        <v>25</v>
      </c>
      <c r="E186" s="9" t="s">
        <v>248</v>
      </c>
      <c r="F186" s="9" t="s">
        <v>28</v>
      </c>
      <c r="G186" s="16">
        <v>590</v>
      </c>
      <c r="H186" s="16">
        <v>301.60000000000002</v>
      </c>
      <c r="I186" s="10">
        <f t="shared" si="14"/>
        <v>0.51118644067796615</v>
      </c>
    </row>
    <row r="187" spans="1:9" x14ac:dyDescent="0.2">
      <c r="A187" s="40"/>
      <c r="B187" s="46"/>
      <c r="C187" s="9" t="s">
        <v>21</v>
      </c>
      <c r="D187" s="9" t="s">
        <v>25</v>
      </c>
      <c r="E187" s="9" t="s">
        <v>248</v>
      </c>
      <c r="F187" s="9" t="s">
        <v>30</v>
      </c>
      <c r="G187" s="16">
        <v>130</v>
      </c>
      <c r="H187" s="16">
        <v>130</v>
      </c>
      <c r="I187" s="10">
        <f t="shared" si="14"/>
        <v>1</v>
      </c>
    </row>
    <row r="188" spans="1:9" ht="31.5" x14ac:dyDescent="0.2">
      <c r="A188" s="39" t="s">
        <v>256</v>
      </c>
      <c r="B188" s="34" t="s">
        <v>257</v>
      </c>
      <c r="C188" s="19"/>
      <c r="D188" s="19"/>
      <c r="E188" s="19" t="s">
        <v>258</v>
      </c>
      <c r="F188" s="19"/>
      <c r="G188" s="17">
        <f>SUM(G189:G192)</f>
        <v>70</v>
      </c>
      <c r="H188" s="17">
        <f>SUM(H189:H192)</f>
        <v>0</v>
      </c>
      <c r="I188" s="8">
        <f t="shared" si="9"/>
        <v>0</v>
      </c>
    </row>
    <row r="189" spans="1:9" x14ac:dyDescent="0.2">
      <c r="A189" s="40"/>
      <c r="B189" s="42" t="s">
        <v>187</v>
      </c>
      <c r="C189" s="9" t="s">
        <v>19</v>
      </c>
      <c r="D189" s="9" t="s">
        <v>255</v>
      </c>
      <c r="E189" s="9" t="s">
        <v>259</v>
      </c>
      <c r="F189" s="9" t="s">
        <v>28</v>
      </c>
      <c r="G189" s="16">
        <v>20</v>
      </c>
      <c r="H189" s="16"/>
      <c r="I189" s="10">
        <f t="shared" si="9"/>
        <v>0</v>
      </c>
    </row>
    <row r="190" spans="1:9" x14ac:dyDescent="0.2">
      <c r="A190" s="40"/>
      <c r="B190" s="46"/>
      <c r="C190" s="9" t="s">
        <v>19</v>
      </c>
      <c r="D190" s="9" t="s">
        <v>249</v>
      </c>
      <c r="E190" s="9" t="s">
        <v>260</v>
      </c>
      <c r="F190" s="9" t="s">
        <v>28</v>
      </c>
      <c r="G190" s="16">
        <v>35</v>
      </c>
      <c r="H190" s="16"/>
      <c r="I190" s="10">
        <f t="shared" si="9"/>
        <v>0</v>
      </c>
    </row>
    <row r="191" spans="1:9" x14ac:dyDescent="0.2">
      <c r="A191" s="40"/>
      <c r="B191" s="46"/>
      <c r="C191" s="9" t="s">
        <v>19</v>
      </c>
      <c r="D191" s="9" t="s">
        <v>249</v>
      </c>
      <c r="E191" s="9" t="s">
        <v>261</v>
      </c>
      <c r="F191" s="9" t="s">
        <v>28</v>
      </c>
      <c r="G191" s="16">
        <v>10</v>
      </c>
      <c r="H191" s="16"/>
      <c r="I191" s="10">
        <f t="shared" si="9"/>
        <v>0</v>
      </c>
    </row>
    <row r="192" spans="1:9" x14ac:dyDescent="0.2">
      <c r="A192" s="41"/>
      <c r="B192" s="43"/>
      <c r="C192" s="9" t="s">
        <v>19</v>
      </c>
      <c r="D192" s="9" t="s">
        <v>201</v>
      </c>
      <c r="E192" s="9" t="s">
        <v>262</v>
      </c>
      <c r="F192" s="9" t="s">
        <v>28</v>
      </c>
      <c r="G192" s="16">
        <v>5</v>
      </c>
      <c r="H192" s="16"/>
      <c r="I192" s="10">
        <f t="shared" si="9"/>
        <v>0</v>
      </c>
    </row>
    <row r="193" spans="1:9" x14ac:dyDescent="0.2">
      <c r="A193" s="44" t="s">
        <v>1</v>
      </c>
      <c r="B193" s="44"/>
      <c r="C193" s="18"/>
      <c r="D193" s="18"/>
      <c r="E193" s="18"/>
      <c r="F193" s="18"/>
      <c r="G193" s="17">
        <f>G6+G79+G88+G90+G92+G94+G96+G98+G100+G105+G107+G116+G118+G120+G124+G137+G140+G143+G188</f>
        <v>1581629.0000000002</v>
      </c>
      <c r="H193" s="17">
        <f>H143+H140+H137+H124+H120+H118+H116+H107+H105+H100+H98+H96+H94+H92+H90+H88+H79+H6+H188</f>
        <v>546154.93999999994</v>
      </c>
      <c r="I193" s="10">
        <f t="shared" si="9"/>
        <v>0.34531166284887282</v>
      </c>
    </row>
    <row r="194" spans="1:9" x14ac:dyDescent="0.2">
      <c r="A194" s="5"/>
      <c r="B194" s="12"/>
      <c r="C194" s="12"/>
      <c r="D194" s="12"/>
      <c r="E194" s="12"/>
      <c r="F194" s="12"/>
      <c r="G194" s="5"/>
      <c r="H194" s="5"/>
      <c r="I194" s="5"/>
    </row>
    <row r="195" spans="1:9" x14ac:dyDescent="0.2">
      <c r="A195" s="5"/>
      <c r="B195" s="12"/>
      <c r="C195" s="12"/>
      <c r="D195" s="12"/>
      <c r="E195" s="12"/>
      <c r="F195" s="12"/>
      <c r="G195" s="5"/>
      <c r="H195" s="5"/>
      <c r="I195" s="5"/>
    </row>
    <row r="196" spans="1:9" ht="15.75" x14ac:dyDescent="0.25">
      <c r="A196" s="6" t="s">
        <v>280</v>
      </c>
      <c r="B196" s="13"/>
      <c r="C196" s="13"/>
      <c r="D196" s="13"/>
      <c r="E196" s="13"/>
      <c r="F196" s="13"/>
      <c r="G196" s="6"/>
      <c r="H196" s="6"/>
      <c r="I196" s="6"/>
    </row>
    <row r="197" spans="1:9" ht="15.75" x14ac:dyDescent="0.25">
      <c r="A197" s="6" t="s">
        <v>24</v>
      </c>
      <c r="B197" s="13"/>
      <c r="C197" s="13"/>
      <c r="D197" s="13"/>
      <c r="E197" s="13"/>
      <c r="F197" s="13"/>
      <c r="G197" s="45" t="s">
        <v>281</v>
      </c>
      <c r="H197" s="45"/>
      <c r="I197" s="45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">
      <c r="A200" s="14" t="s">
        <v>282</v>
      </c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2">
      <c r="A202" s="5"/>
      <c r="B202" s="5"/>
      <c r="C202" s="5"/>
      <c r="D202" s="5"/>
      <c r="E202" s="5"/>
      <c r="F202" s="5"/>
      <c r="G202" s="5"/>
      <c r="H202" s="5"/>
      <c r="I202" s="5"/>
    </row>
  </sheetData>
  <autoFilter ref="C5:F193"/>
  <mergeCells count="55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6"/>
    <mergeCell ref="B10:B16"/>
    <mergeCell ref="A22:A23"/>
    <mergeCell ref="A26:A28"/>
    <mergeCell ref="B26:B27"/>
    <mergeCell ref="A18:A20"/>
    <mergeCell ref="B18:B19"/>
    <mergeCell ref="A96:A97"/>
    <mergeCell ref="A29:A36"/>
    <mergeCell ref="B29:B36"/>
    <mergeCell ref="A37:A42"/>
    <mergeCell ref="B37:B42"/>
    <mergeCell ref="A43:A78"/>
    <mergeCell ref="B43:B78"/>
    <mergeCell ref="A80:A87"/>
    <mergeCell ref="B80:B87"/>
    <mergeCell ref="A88:A89"/>
    <mergeCell ref="A90:A91"/>
    <mergeCell ref="A92:A93"/>
    <mergeCell ref="A98:A99"/>
    <mergeCell ref="A100:A104"/>
    <mergeCell ref="B101:B103"/>
    <mergeCell ref="A105:A106"/>
    <mergeCell ref="A107:A115"/>
    <mergeCell ref="B112:B115"/>
    <mergeCell ref="A116:A117"/>
    <mergeCell ref="A118:A119"/>
    <mergeCell ref="A120:A123"/>
    <mergeCell ref="A124:A136"/>
    <mergeCell ref="B125:B133"/>
    <mergeCell ref="A140:A142"/>
    <mergeCell ref="A137:A139"/>
    <mergeCell ref="B138:B139"/>
    <mergeCell ref="A193:B193"/>
    <mergeCell ref="G197:I197"/>
    <mergeCell ref="A143:A187"/>
    <mergeCell ref="B144:B145"/>
    <mergeCell ref="B152:B155"/>
    <mergeCell ref="B156:B157"/>
    <mergeCell ref="B158:B160"/>
    <mergeCell ref="B161:B178"/>
    <mergeCell ref="B179:B180"/>
    <mergeCell ref="B182:B187"/>
    <mergeCell ref="B146:B151"/>
    <mergeCell ref="A188:A192"/>
    <mergeCell ref="B189:B192"/>
  </mergeCells>
  <pageMargins left="0.59055118110236227" right="0.19685039370078741" top="0.19685039370078741" bottom="0.19685039370078741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workbookViewId="0">
      <selection activeCell="B6" sqref="B6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51" t="s">
        <v>273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A2" s="5"/>
      <c r="B2" s="52"/>
      <c r="C2" s="52"/>
      <c r="D2" s="52"/>
      <c r="E2" s="52"/>
      <c r="F2" s="52"/>
      <c r="G2" s="53"/>
      <c r="H2" s="53"/>
      <c r="I2" s="53"/>
    </row>
    <row r="3" spans="1:9" x14ac:dyDescent="0.2">
      <c r="A3" s="5"/>
      <c r="B3" s="5"/>
      <c r="C3" s="5"/>
      <c r="D3" s="5"/>
      <c r="E3" s="5"/>
      <c r="F3" s="5"/>
      <c r="G3" s="4"/>
      <c r="H3" s="54" t="s">
        <v>0</v>
      </c>
      <c r="I3" s="54"/>
    </row>
    <row r="4" spans="1:9" ht="24" customHeight="1" x14ac:dyDescent="0.2">
      <c r="A4" s="60" t="s">
        <v>2</v>
      </c>
      <c r="B4" s="55" t="s">
        <v>3</v>
      </c>
      <c r="C4" s="57" t="s">
        <v>14</v>
      </c>
      <c r="D4" s="58"/>
      <c r="E4" s="58"/>
      <c r="F4" s="59"/>
      <c r="G4" s="55" t="s">
        <v>250</v>
      </c>
      <c r="H4" s="55" t="s">
        <v>4</v>
      </c>
      <c r="I4" s="55" t="s">
        <v>5</v>
      </c>
    </row>
    <row r="5" spans="1:9" ht="46.5" customHeight="1" x14ac:dyDescent="0.2">
      <c r="A5" s="60"/>
      <c r="B5" s="56"/>
      <c r="C5" s="19" t="s">
        <v>15</v>
      </c>
      <c r="D5" s="19" t="s">
        <v>16</v>
      </c>
      <c r="E5" s="19" t="s">
        <v>17</v>
      </c>
      <c r="F5" s="19" t="s">
        <v>18</v>
      </c>
      <c r="G5" s="56"/>
      <c r="H5" s="56"/>
      <c r="I5" s="56"/>
    </row>
    <row r="6" spans="1:9" x14ac:dyDescent="0.2">
      <c r="A6" s="37" t="s">
        <v>103</v>
      </c>
      <c r="B6" s="7" t="s">
        <v>45</v>
      </c>
      <c r="C6" s="19" t="s">
        <v>21</v>
      </c>
      <c r="D6" s="19"/>
      <c r="E6" s="19" t="s">
        <v>177</v>
      </c>
      <c r="F6" s="19"/>
      <c r="G6" s="17">
        <f>SUM(G7:G75)</f>
        <v>983458.29999999993</v>
      </c>
      <c r="H6" s="17">
        <f>SUM(H7:H75)</f>
        <v>388323.6399999999</v>
      </c>
      <c r="I6" s="8">
        <f t="shared" ref="I6:I115" si="0">H6/G6</f>
        <v>0.39485521653536293</v>
      </c>
    </row>
    <row r="7" spans="1:9" x14ac:dyDescent="0.2">
      <c r="A7" s="26" t="s">
        <v>88</v>
      </c>
      <c r="B7" s="11" t="s">
        <v>36</v>
      </c>
      <c r="C7" s="9" t="s">
        <v>21</v>
      </c>
      <c r="D7" s="9" t="s">
        <v>33</v>
      </c>
      <c r="E7" s="9" t="s">
        <v>46</v>
      </c>
      <c r="F7" s="9" t="s">
        <v>28</v>
      </c>
      <c r="G7" s="16">
        <v>406</v>
      </c>
      <c r="H7" s="16"/>
      <c r="I7" s="10">
        <f t="shared" si="0"/>
        <v>0</v>
      </c>
    </row>
    <row r="8" spans="1:9" ht="33.75" x14ac:dyDescent="0.2">
      <c r="A8" s="26" t="s">
        <v>89</v>
      </c>
      <c r="B8" s="11" t="s">
        <v>37</v>
      </c>
      <c r="C8" s="9" t="s">
        <v>21</v>
      </c>
      <c r="D8" s="9" t="s">
        <v>22</v>
      </c>
      <c r="E8" s="9" t="s">
        <v>48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6" t="s">
        <v>90</v>
      </c>
      <c r="B9" s="35" t="s">
        <v>38</v>
      </c>
      <c r="C9" s="9" t="s">
        <v>21</v>
      </c>
      <c r="D9" s="9" t="s">
        <v>22</v>
      </c>
      <c r="E9" s="9" t="s">
        <v>47</v>
      </c>
      <c r="F9" s="9" t="s">
        <v>28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61" t="s">
        <v>91</v>
      </c>
      <c r="B10" s="42" t="s">
        <v>11</v>
      </c>
      <c r="C10" s="9" t="s">
        <v>21</v>
      </c>
      <c r="D10" s="9" t="s">
        <v>20</v>
      </c>
      <c r="E10" s="9" t="s">
        <v>49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61"/>
      <c r="B11" s="46"/>
      <c r="C11" s="9" t="s">
        <v>21</v>
      </c>
      <c r="D11" s="9" t="s">
        <v>20</v>
      </c>
      <c r="E11" s="9" t="s">
        <v>252</v>
      </c>
      <c r="F11" s="9" t="s">
        <v>28</v>
      </c>
      <c r="G11" s="16">
        <v>2257.5</v>
      </c>
      <c r="H11" s="16">
        <v>948.9</v>
      </c>
      <c r="I11" s="10">
        <f t="shared" si="0"/>
        <v>0.42033222591362124</v>
      </c>
    </row>
    <row r="12" spans="1:9" x14ac:dyDescent="0.2">
      <c r="A12" s="61"/>
      <c r="B12" s="46"/>
      <c r="C12" s="9" t="s">
        <v>21</v>
      </c>
      <c r="D12" s="9" t="s">
        <v>20</v>
      </c>
      <c r="E12" s="9" t="s">
        <v>50</v>
      </c>
      <c r="F12" s="9" t="s">
        <v>28</v>
      </c>
      <c r="G12" s="16">
        <v>2674.7</v>
      </c>
      <c r="H12" s="16"/>
      <c r="I12" s="10">
        <f t="shared" si="0"/>
        <v>0</v>
      </c>
    </row>
    <row r="13" spans="1:9" x14ac:dyDescent="0.2">
      <c r="A13" s="61"/>
      <c r="B13" s="46"/>
      <c r="C13" s="9" t="s">
        <v>21</v>
      </c>
      <c r="D13" s="9" t="s">
        <v>20</v>
      </c>
      <c r="E13" s="9" t="s">
        <v>50</v>
      </c>
      <c r="F13" s="9" t="s">
        <v>30</v>
      </c>
      <c r="G13" s="16">
        <v>506</v>
      </c>
      <c r="H13" s="16"/>
      <c r="I13" s="10">
        <f t="shared" si="0"/>
        <v>0</v>
      </c>
    </row>
    <row r="14" spans="1:9" x14ac:dyDescent="0.2">
      <c r="A14" s="61"/>
      <c r="B14" s="46"/>
      <c r="C14" s="9" t="s">
        <v>21</v>
      </c>
      <c r="D14" s="9" t="s">
        <v>20</v>
      </c>
      <c r="E14" s="9" t="s">
        <v>51</v>
      </c>
      <c r="F14" s="9" t="s">
        <v>28</v>
      </c>
      <c r="G14" s="16">
        <v>500</v>
      </c>
      <c r="H14" s="16"/>
      <c r="I14" s="10">
        <f t="shared" si="0"/>
        <v>0</v>
      </c>
    </row>
    <row r="15" spans="1:9" x14ac:dyDescent="0.2">
      <c r="A15" s="61"/>
      <c r="B15" s="46"/>
      <c r="C15" s="9" t="s">
        <v>21</v>
      </c>
      <c r="D15" s="9" t="s">
        <v>20</v>
      </c>
      <c r="E15" s="9" t="s">
        <v>52</v>
      </c>
      <c r="F15" s="9" t="s">
        <v>28</v>
      </c>
      <c r="G15" s="16">
        <v>825</v>
      </c>
      <c r="H15" s="16"/>
      <c r="I15" s="10">
        <f t="shared" si="0"/>
        <v>0</v>
      </c>
    </row>
    <row r="16" spans="1:9" x14ac:dyDescent="0.2">
      <c r="A16" s="61"/>
      <c r="B16" s="43"/>
      <c r="C16" s="9" t="s">
        <v>21</v>
      </c>
      <c r="D16" s="9" t="s">
        <v>20</v>
      </c>
      <c r="E16" s="9" t="s">
        <v>52</v>
      </c>
      <c r="F16" s="9" t="s">
        <v>30</v>
      </c>
      <c r="G16" s="16">
        <v>30</v>
      </c>
      <c r="H16" s="16"/>
      <c r="I16" s="10">
        <f t="shared" si="0"/>
        <v>0</v>
      </c>
    </row>
    <row r="17" spans="1:9" x14ac:dyDescent="0.2">
      <c r="A17" s="26" t="s">
        <v>92</v>
      </c>
      <c r="B17" s="11" t="s">
        <v>12</v>
      </c>
      <c r="C17" s="9" t="s">
        <v>21</v>
      </c>
      <c r="D17" s="9" t="s">
        <v>22</v>
      </c>
      <c r="E17" s="9" t="s">
        <v>53</v>
      </c>
      <c r="F17" s="9" t="s">
        <v>28</v>
      </c>
      <c r="G17" s="16">
        <v>300</v>
      </c>
      <c r="H17" s="16">
        <v>60</v>
      </c>
      <c r="I17" s="10">
        <f t="shared" si="0"/>
        <v>0.2</v>
      </c>
    </row>
    <row r="18" spans="1:9" ht="12.75" customHeight="1" x14ac:dyDescent="0.2">
      <c r="A18" s="61" t="s">
        <v>93</v>
      </c>
      <c r="B18" s="42" t="s">
        <v>39</v>
      </c>
      <c r="C18" s="9" t="s">
        <v>21</v>
      </c>
      <c r="D18" s="9" t="s">
        <v>25</v>
      </c>
      <c r="E18" s="9" t="s">
        <v>253</v>
      </c>
      <c r="F18" s="9" t="s">
        <v>28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61"/>
      <c r="B19" s="43"/>
      <c r="C19" s="9" t="s">
        <v>21</v>
      </c>
      <c r="D19" s="9" t="s">
        <v>25</v>
      </c>
      <c r="E19" s="9" t="s">
        <v>54</v>
      </c>
      <c r="F19" s="9" t="s">
        <v>28</v>
      </c>
      <c r="G19" s="16">
        <v>1968</v>
      </c>
      <c r="H19" s="16"/>
      <c r="I19" s="10">
        <f t="shared" si="0"/>
        <v>0</v>
      </c>
    </row>
    <row r="20" spans="1:9" x14ac:dyDescent="0.2">
      <c r="A20" s="26" t="s">
        <v>94</v>
      </c>
      <c r="B20" s="11" t="s">
        <v>23</v>
      </c>
      <c r="C20" s="9" t="s">
        <v>21</v>
      </c>
      <c r="D20" s="9" t="s">
        <v>22</v>
      </c>
      <c r="E20" s="9" t="s">
        <v>55</v>
      </c>
      <c r="F20" s="9" t="s">
        <v>29</v>
      </c>
      <c r="G20" s="16">
        <v>54</v>
      </c>
      <c r="H20" s="16"/>
      <c r="I20" s="10">
        <f>H20/G20</f>
        <v>0</v>
      </c>
    </row>
    <row r="21" spans="1:9" ht="45" x14ac:dyDescent="0.2">
      <c r="A21" s="26" t="s">
        <v>95</v>
      </c>
      <c r="B21" s="11" t="s">
        <v>40</v>
      </c>
      <c r="C21" s="9" t="s">
        <v>21</v>
      </c>
      <c r="D21" s="9" t="s">
        <v>25</v>
      </c>
      <c r="E21" s="9" t="s">
        <v>56</v>
      </c>
      <c r="F21" s="9" t="s">
        <v>28</v>
      </c>
      <c r="G21" s="16">
        <v>2268.4</v>
      </c>
      <c r="H21" s="16"/>
      <c r="I21" s="10">
        <f t="shared" si="0"/>
        <v>0</v>
      </c>
    </row>
    <row r="22" spans="1:9" x14ac:dyDescent="0.2">
      <c r="A22" s="26" t="s">
        <v>96</v>
      </c>
      <c r="B22" s="11" t="s">
        <v>32</v>
      </c>
      <c r="C22" s="9" t="s">
        <v>21</v>
      </c>
      <c r="D22" s="9" t="s">
        <v>22</v>
      </c>
      <c r="E22" s="9" t="s">
        <v>58</v>
      </c>
      <c r="F22" s="9" t="s">
        <v>28</v>
      </c>
      <c r="G22" s="16">
        <v>391</v>
      </c>
      <c r="H22" s="16">
        <v>387.8</v>
      </c>
      <c r="I22" s="10">
        <f t="shared" si="0"/>
        <v>0.99181585677749362</v>
      </c>
    </row>
    <row r="23" spans="1:9" ht="33.75" x14ac:dyDescent="0.2">
      <c r="A23" s="26" t="s">
        <v>97</v>
      </c>
      <c r="B23" s="11" t="s">
        <v>283</v>
      </c>
      <c r="C23" s="9" t="s">
        <v>21</v>
      </c>
      <c r="D23" s="9" t="s">
        <v>22</v>
      </c>
      <c r="E23" s="9" t="s">
        <v>59</v>
      </c>
      <c r="F23" s="9" t="s">
        <v>28</v>
      </c>
      <c r="G23" s="16">
        <v>351</v>
      </c>
      <c r="H23" s="16">
        <v>150</v>
      </c>
      <c r="I23" s="10">
        <f t="shared" si="0"/>
        <v>0.42735042735042733</v>
      </c>
    </row>
    <row r="24" spans="1:9" x14ac:dyDescent="0.2">
      <c r="A24" s="61" t="s">
        <v>98</v>
      </c>
      <c r="B24" s="42" t="s">
        <v>13</v>
      </c>
      <c r="C24" s="9" t="s">
        <v>21</v>
      </c>
      <c r="D24" s="9" t="s">
        <v>25</v>
      </c>
      <c r="E24" s="9" t="s">
        <v>60</v>
      </c>
      <c r="F24" s="9" t="s">
        <v>28</v>
      </c>
      <c r="G24" s="16">
        <v>708.7</v>
      </c>
      <c r="H24" s="16">
        <v>174.1</v>
      </c>
      <c r="I24" s="10">
        <f t="shared" si="0"/>
        <v>0.24566106956399039</v>
      </c>
    </row>
    <row r="25" spans="1:9" x14ac:dyDescent="0.2">
      <c r="A25" s="61"/>
      <c r="B25" s="43"/>
      <c r="C25" s="9" t="s">
        <v>21</v>
      </c>
      <c r="D25" s="9" t="s">
        <v>25</v>
      </c>
      <c r="E25" s="9" t="s">
        <v>61</v>
      </c>
      <c r="F25" s="9" t="s">
        <v>28</v>
      </c>
      <c r="G25" s="16">
        <v>4676.3999999999996</v>
      </c>
      <c r="H25" s="16"/>
      <c r="I25" s="10">
        <f t="shared" si="0"/>
        <v>0</v>
      </c>
    </row>
    <row r="26" spans="1:9" x14ac:dyDescent="0.2">
      <c r="A26" s="61" t="s">
        <v>99</v>
      </c>
      <c r="B26" s="42" t="s">
        <v>41</v>
      </c>
      <c r="C26" s="9" t="s">
        <v>21</v>
      </c>
      <c r="D26" s="9" t="s">
        <v>33</v>
      </c>
      <c r="E26" s="9" t="s">
        <v>63</v>
      </c>
      <c r="F26" s="9" t="s">
        <v>28</v>
      </c>
      <c r="G26" s="16">
        <v>169</v>
      </c>
      <c r="H26" s="16">
        <v>122</v>
      </c>
      <c r="I26" s="10">
        <f t="shared" si="0"/>
        <v>0.72189349112426038</v>
      </c>
    </row>
    <row r="27" spans="1:9" x14ac:dyDescent="0.2">
      <c r="A27" s="61"/>
      <c r="B27" s="46"/>
      <c r="C27" s="9" t="s">
        <v>21</v>
      </c>
      <c r="D27" s="9" t="s">
        <v>25</v>
      </c>
      <c r="E27" s="9" t="s">
        <v>63</v>
      </c>
      <c r="F27" s="9" t="s">
        <v>28</v>
      </c>
      <c r="G27" s="16">
        <v>799.9</v>
      </c>
      <c r="H27" s="16">
        <v>475.1</v>
      </c>
      <c r="I27" s="10">
        <f t="shared" si="0"/>
        <v>0.59394924365545698</v>
      </c>
    </row>
    <row r="28" spans="1:9" x14ac:dyDescent="0.2">
      <c r="A28" s="61"/>
      <c r="B28" s="46"/>
      <c r="C28" s="9" t="s">
        <v>21</v>
      </c>
      <c r="D28" s="9" t="s">
        <v>35</v>
      </c>
      <c r="E28" s="9" t="s">
        <v>63</v>
      </c>
      <c r="F28" s="9" t="s">
        <v>28</v>
      </c>
      <c r="G28" s="16">
        <v>55</v>
      </c>
      <c r="H28" s="16">
        <v>34.200000000000003</v>
      </c>
      <c r="I28" s="10">
        <f t="shared" si="0"/>
        <v>0.62181818181818183</v>
      </c>
    </row>
    <row r="29" spans="1:9" x14ac:dyDescent="0.2">
      <c r="A29" s="61"/>
      <c r="B29" s="46"/>
      <c r="C29" s="9" t="s">
        <v>21</v>
      </c>
      <c r="D29" s="9" t="s">
        <v>20</v>
      </c>
      <c r="E29" s="9" t="s">
        <v>63</v>
      </c>
      <c r="F29" s="9" t="s">
        <v>28</v>
      </c>
      <c r="G29" s="16">
        <v>20</v>
      </c>
      <c r="H29" s="16">
        <v>7.3</v>
      </c>
      <c r="I29" s="10">
        <f t="shared" si="0"/>
        <v>0.36499999999999999</v>
      </c>
    </row>
    <row r="30" spans="1:9" x14ac:dyDescent="0.2">
      <c r="A30" s="61"/>
      <c r="B30" s="46"/>
      <c r="C30" s="9" t="s">
        <v>21</v>
      </c>
      <c r="D30" s="9" t="s">
        <v>25</v>
      </c>
      <c r="E30" s="9" t="s">
        <v>64</v>
      </c>
      <c r="F30" s="9" t="s">
        <v>30</v>
      </c>
      <c r="G30" s="16">
        <v>60</v>
      </c>
      <c r="H30" s="16">
        <v>40.1</v>
      </c>
      <c r="I30" s="10">
        <f t="shared" si="0"/>
        <v>0.66833333333333333</v>
      </c>
    </row>
    <row r="31" spans="1:9" x14ac:dyDescent="0.2">
      <c r="A31" s="61"/>
      <c r="B31" s="46"/>
      <c r="C31" s="9" t="s">
        <v>21</v>
      </c>
      <c r="D31" s="9" t="s">
        <v>33</v>
      </c>
      <c r="E31" s="9" t="s">
        <v>65</v>
      </c>
      <c r="F31" s="9" t="s">
        <v>28</v>
      </c>
      <c r="G31" s="16">
        <v>103</v>
      </c>
      <c r="H31" s="16"/>
      <c r="I31" s="10">
        <f t="shared" si="0"/>
        <v>0</v>
      </c>
    </row>
    <row r="32" spans="1:9" x14ac:dyDescent="0.2">
      <c r="A32" s="61"/>
      <c r="B32" s="46"/>
      <c r="C32" s="9" t="s">
        <v>21</v>
      </c>
      <c r="D32" s="9" t="s">
        <v>25</v>
      </c>
      <c r="E32" s="9" t="s">
        <v>65</v>
      </c>
      <c r="F32" s="9" t="s">
        <v>28</v>
      </c>
      <c r="G32" s="16">
        <v>150</v>
      </c>
      <c r="H32" s="16"/>
      <c r="I32" s="10">
        <f t="shared" si="0"/>
        <v>0</v>
      </c>
    </row>
    <row r="33" spans="1:9" x14ac:dyDescent="0.2">
      <c r="A33" s="61"/>
      <c r="B33" s="43"/>
      <c r="C33" s="9" t="s">
        <v>21</v>
      </c>
      <c r="D33" s="9" t="s">
        <v>25</v>
      </c>
      <c r="E33" s="9" t="s">
        <v>66</v>
      </c>
      <c r="F33" s="9" t="s">
        <v>28</v>
      </c>
      <c r="G33" s="16">
        <v>624</v>
      </c>
      <c r="H33" s="16">
        <v>260</v>
      </c>
      <c r="I33" s="10">
        <f t="shared" si="0"/>
        <v>0.41666666666666669</v>
      </c>
    </row>
    <row r="34" spans="1:9" x14ac:dyDescent="0.2">
      <c r="A34" s="61" t="s">
        <v>100</v>
      </c>
      <c r="B34" s="42" t="s">
        <v>42</v>
      </c>
      <c r="C34" s="9" t="s">
        <v>21</v>
      </c>
      <c r="D34" s="9" t="s">
        <v>25</v>
      </c>
      <c r="E34" s="9" t="s">
        <v>263</v>
      </c>
      <c r="F34" s="9" t="s">
        <v>28</v>
      </c>
      <c r="G34" s="16">
        <v>1700</v>
      </c>
      <c r="H34" s="16"/>
      <c r="I34" s="10">
        <f t="shared" si="0"/>
        <v>0</v>
      </c>
    </row>
    <row r="35" spans="1:9" x14ac:dyDescent="0.2">
      <c r="A35" s="61"/>
      <c r="B35" s="46"/>
      <c r="C35" s="9" t="s">
        <v>21</v>
      </c>
      <c r="D35" s="9" t="s">
        <v>33</v>
      </c>
      <c r="E35" s="9" t="s">
        <v>67</v>
      </c>
      <c r="F35" s="9" t="s">
        <v>28</v>
      </c>
      <c r="G35" s="16">
        <v>953</v>
      </c>
      <c r="H35" s="16">
        <v>329.2</v>
      </c>
      <c r="I35" s="10">
        <f t="shared" si="0"/>
        <v>0.34543546694648475</v>
      </c>
    </row>
    <row r="36" spans="1:9" x14ac:dyDescent="0.2">
      <c r="A36" s="61"/>
      <c r="B36" s="46"/>
      <c r="C36" s="9" t="s">
        <v>21</v>
      </c>
      <c r="D36" s="9" t="s">
        <v>25</v>
      </c>
      <c r="E36" s="9" t="s">
        <v>67</v>
      </c>
      <c r="F36" s="9" t="s">
        <v>28</v>
      </c>
      <c r="G36" s="16">
        <v>963</v>
      </c>
      <c r="H36" s="16">
        <v>453.5</v>
      </c>
      <c r="I36" s="10">
        <f t="shared" si="0"/>
        <v>0.47092419522326062</v>
      </c>
    </row>
    <row r="37" spans="1:9" x14ac:dyDescent="0.2">
      <c r="A37" s="61"/>
      <c r="B37" s="46"/>
      <c r="C37" s="9" t="s">
        <v>21</v>
      </c>
      <c r="D37" s="9" t="s">
        <v>25</v>
      </c>
      <c r="E37" s="9" t="s">
        <v>274</v>
      </c>
      <c r="F37" s="9" t="s">
        <v>28</v>
      </c>
      <c r="G37" s="16">
        <v>2751</v>
      </c>
      <c r="H37" s="16"/>
      <c r="I37" s="10">
        <f t="shared" si="0"/>
        <v>0</v>
      </c>
    </row>
    <row r="38" spans="1:9" x14ac:dyDescent="0.2">
      <c r="A38" s="61"/>
      <c r="B38" s="46"/>
      <c r="C38" s="9" t="s">
        <v>21</v>
      </c>
      <c r="D38" s="9" t="s">
        <v>25</v>
      </c>
      <c r="E38" s="9" t="s">
        <v>274</v>
      </c>
      <c r="F38" s="9" t="s">
        <v>30</v>
      </c>
      <c r="G38" s="16">
        <v>2036.2</v>
      </c>
      <c r="H38" s="16"/>
      <c r="I38" s="10">
        <f t="shared" si="0"/>
        <v>0</v>
      </c>
    </row>
    <row r="39" spans="1:9" x14ac:dyDescent="0.2">
      <c r="A39" s="61"/>
      <c r="B39" s="43"/>
      <c r="C39" s="9" t="s">
        <v>21</v>
      </c>
      <c r="D39" s="9" t="s">
        <v>25</v>
      </c>
      <c r="E39" s="9" t="s">
        <v>68</v>
      </c>
      <c r="F39" s="9" t="s">
        <v>28</v>
      </c>
      <c r="G39" s="16">
        <v>66918.899999999994</v>
      </c>
      <c r="H39" s="16">
        <v>11984.2</v>
      </c>
      <c r="I39" s="10">
        <f t="shared" si="0"/>
        <v>0.17908543027455626</v>
      </c>
    </row>
    <row r="40" spans="1:9" x14ac:dyDescent="0.2">
      <c r="A40" s="61" t="s">
        <v>101</v>
      </c>
      <c r="B40" s="42" t="s">
        <v>69</v>
      </c>
      <c r="C40" s="9" t="s">
        <v>21</v>
      </c>
      <c r="D40" s="9" t="s">
        <v>22</v>
      </c>
      <c r="E40" s="9" t="s">
        <v>70</v>
      </c>
      <c r="F40" s="9" t="s">
        <v>29</v>
      </c>
      <c r="G40" s="16">
        <v>2689</v>
      </c>
      <c r="H40" s="16">
        <v>1112.4000000000001</v>
      </c>
      <c r="I40" s="10">
        <f t="shared" si="0"/>
        <v>0.4136853849014504</v>
      </c>
    </row>
    <row r="41" spans="1:9" x14ac:dyDescent="0.2">
      <c r="A41" s="61"/>
      <c r="B41" s="46"/>
      <c r="C41" s="9" t="s">
        <v>21</v>
      </c>
      <c r="D41" s="9" t="s">
        <v>22</v>
      </c>
      <c r="E41" s="9" t="s">
        <v>71</v>
      </c>
      <c r="F41" s="9" t="s">
        <v>29</v>
      </c>
      <c r="G41" s="16">
        <f>2207+15465</f>
        <v>17672</v>
      </c>
      <c r="H41" s="16">
        <v>6472.7</v>
      </c>
      <c r="I41" s="10">
        <f t="shared" si="0"/>
        <v>0.36626867360796739</v>
      </c>
    </row>
    <row r="42" spans="1:9" x14ac:dyDescent="0.2">
      <c r="A42" s="61"/>
      <c r="B42" s="46"/>
      <c r="C42" s="9" t="s">
        <v>21</v>
      </c>
      <c r="D42" s="9" t="s">
        <v>22</v>
      </c>
      <c r="E42" s="9" t="s">
        <v>72</v>
      </c>
      <c r="F42" s="9" t="s">
        <v>29</v>
      </c>
      <c r="G42" s="16">
        <v>18077.900000000001</v>
      </c>
      <c r="H42" s="16">
        <v>9617.7000000000007</v>
      </c>
      <c r="I42" s="10">
        <f t="shared" si="0"/>
        <v>0.53201422731622594</v>
      </c>
    </row>
    <row r="43" spans="1:9" x14ac:dyDescent="0.2">
      <c r="A43" s="61"/>
      <c r="B43" s="46"/>
      <c r="C43" s="9" t="s">
        <v>21</v>
      </c>
      <c r="D43" s="9" t="s">
        <v>22</v>
      </c>
      <c r="E43" s="9" t="s">
        <v>72</v>
      </c>
      <c r="F43" s="9" t="s">
        <v>28</v>
      </c>
      <c r="G43" s="16">
        <v>4585.1000000000004</v>
      </c>
      <c r="H43" s="16">
        <v>1202.5999999999999</v>
      </c>
      <c r="I43" s="10">
        <f t="shared" si="0"/>
        <v>0.26228435584829118</v>
      </c>
    </row>
    <row r="44" spans="1:9" x14ac:dyDescent="0.2">
      <c r="A44" s="61"/>
      <c r="B44" s="46"/>
      <c r="C44" s="9" t="s">
        <v>21</v>
      </c>
      <c r="D44" s="9" t="s">
        <v>22</v>
      </c>
      <c r="E44" s="9" t="s">
        <v>72</v>
      </c>
      <c r="F44" s="9" t="s">
        <v>27</v>
      </c>
      <c r="G44" s="16">
        <v>270</v>
      </c>
      <c r="H44" s="16">
        <v>26.8</v>
      </c>
      <c r="I44" s="10">
        <f t="shared" si="0"/>
        <v>9.9259259259259255E-2</v>
      </c>
    </row>
    <row r="45" spans="1:9" x14ac:dyDescent="0.2">
      <c r="A45" s="61"/>
      <c r="B45" s="46"/>
      <c r="C45" s="9" t="s">
        <v>21</v>
      </c>
      <c r="D45" s="9" t="s">
        <v>33</v>
      </c>
      <c r="E45" s="9" t="s">
        <v>73</v>
      </c>
      <c r="F45" s="9" t="s">
        <v>28</v>
      </c>
      <c r="G45" s="16">
        <v>25453.1</v>
      </c>
      <c r="H45" s="16">
        <v>9705.4</v>
      </c>
      <c r="I45" s="10">
        <f t="shared" si="0"/>
        <v>0.38130522411808387</v>
      </c>
    </row>
    <row r="46" spans="1:9" x14ac:dyDescent="0.2">
      <c r="A46" s="61"/>
      <c r="B46" s="46"/>
      <c r="C46" s="9" t="s">
        <v>21</v>
      </c>
      <c r="D46" s="9" t="s">
        <v>33</v>
      </c>
      <c r="E46" s="9" t="s">
        <v>73</v>
      </c>
      <c r="F46" s="9" t="s">
        <v>27</v>
      </c>
      <c r="G46" s="16">
        <v>756.3</v>
      </c>
      <c r="H46" s="16">
        <v>169.3</v>
      </c>
      <c r="I46" s="10">
        <f t="shared" si="0"/>
        <v>0.22385296839878357</v>
      </c>
    </row>
    <row r="47" spans="1:9" x14ac:dyDescent="0.2">
      <c r="A47" s="61"/>
      <c r="B47" s="46"/>
      <c r="C47" s="9" t="s">
        <v>21</v>
      </c>
      <c r="D47" s="9" t="s">
        <v>43</v>
      </c>
      <c r="E47" s="9" t="s">
        <v>73</v>
      </c>
      <c r="F47" s="9" t="s">
        <v>28</v>
      </c>
      <c r="G47" s="16">
        <v>2.9</v>
      </c>
      <c r="H47" s="16">
        <v>2.8</v>
      </c>
      <c r="I47" s="10">
        <f t="shared" si="0"/>
        <v>0.96551724137931028</v>
      </c>
    </row>
    <row r="48" spans="1:9" x14ac:dyDescent="0.2">
      <c r="A48" s="61"/>
      <c r="B48" s="46"/>
      <c r="C48" s="9" t="s">
        <v>21</v>
      </c>
      <c r="D48" s="9" t="s">
        <v>33</v>
      </c>
      <c r="E48" s="9" t="s">
        <v>74</v>
      </c>
      <c r="F48" s="9" t="s">
        <v>29</v>
      </c>
      <c r="G48" s="16">
        <v>172822.5</v>
      </c>
      <c r="H48" s="16">
        <v>69880.100000000006</v>
      </c>
      <c r="I48" s="10">
        <f t="shared" si="0"/>
        <v>0.40434607762299474</v>
      </c>
    </row>
    <row r="49" spans="1:9" x14ac:dyDescent="0.2">
      <c r="A49" s="61"/>
      <c r="B49" s="46"/>
      <c r="C49" s="9" t="s">
        <v>21</v>
      </c>
      <c r="D49" s="9" t="s">
        <v>33</v>
      </c>
      <c r="E49" s="9" t="s">
        <v>74</v>
      </c>
      <c r="F49" s="9" t="s">
        <v>28</v>
      </c>
      <c r="G49" s="16">
        <v>1391</v>
      </c>
      <c r="H49" s="16">
        <v>222</v>
      </c>
      <c r="I49" s="10">
        <f t="shared" si="0"/>
        <v>0.15959741193386054</v>
      </c>
    </row>
    <row r="50" spans="1:9" x14ac:dyDescent="0.2">
      <c r="A50" s="61"/>
      <c r="B50" s="46"/>
      <c r="C50" s="9" t="s">
        <v>21</v>
      </c>
      <c r="D50" s="9" t="s">
        <v>33</v>
      </c>
      <c r="E50" s="9" t="s">
        <v>74</v>
      </c>
      <c r="F50" s="9" t="s">
        <v>30</v>
      </c>
      <c r="G50" s="16">
        <v>16177</v>
      </c>
      <c r="H50" s="16">
        <v>5973.5</v>
      </c>
      <c r="I50" s="10">
        <f t="shared" si="0"/>
        <v>0.36925882425666068</v>
      </c>
    </row>
    <row r="51" spans="1:9" x14ac:dyDescent="0.2">
      <c r="A51" s="61"/>
      <c r="B51" s="46"/>
      <c r="C51" s="9" t="s">
        <v>21</v>
      </c>
      <c r="D51" s="9" t="s">
        <v>25</v>
      </c>
      <c r="E51" s="9" t="s">
        <v>75</v>
      </c>
      <c r="F51" s="9" t="s">
        <v>29</v>
      </c>
      <c r="G51" s="16">
        <v>30.1</v>
      </c>
      <c r="H51" s="16">
        <v>2.5</v>
      </c>
      <c r="I51" s="10">
        <f t="shared" si="0"/>
        <v>8.3056478405315617E-2</v>
      </c>
    </row>
    <row r="52" spans="1:9" x14ac:dyDescent="0.2">
      <c r="A52" s="61"/>
      <c r="B52" s="46"/>
      <c r="C52" s="9" t="s">
        <v>21</v>
      </c>
      <c r="D52" s="9" t="s">
        <v>25</v>
      </c>
      <c r="E52" s="9" t="s">
        <v>75</v>
      </c>
      <c r="F52" s="9" t="s">
        <v>28</v>
      </c>
      <c r="G52" s="16">
        <v>49129.599999999999</v>
      </c>
      <c r="H52" s="16">
        <v>21417.8</v>
      </c>
      <c r="I52" s="10">
        <f t="shared" si="0"/>
        <v>0.43594492932977269</v>
      </c>
    </row>
    <row r="53" spans="1:9" x14ac:dyDescent="0.2">
      <c r="A53" s="61"/>
      <c r="B53" s="46"/>
      <c r="C53" s="9" t="s">
        <v>21</v>
      </c>
      <c r="D53" s="9" t="s">
        <v>25</v>
      </c>
      <c r="E53" s="9" t="s">
        <v>75</v>
      </c>
      <c r="F53" s="9" t="s">
        <v>27</v>
      </c>
      <c r="G53" s="16">
        <v>1345</v>
      </c>
      <c r="H53" s="16">
        <v>602.79999999999995</v>
      </c>
      <c r="I53" s="10">
        <f t="shared" si="0"/>
        <v>0.44817843866170998</v>
      </c>
    </row>
    <row r="54" spans="1:9" x14ac:dyDescent="0.2">
      <c r="A54" s="61"/>
      <c r="B54" s="46"/>
      <c r="C54" s="9" t="s">
        <v>21</v>
      </c>
      <c r="D54" s="9" t="s">
        <v>25</v>
      </c>
      <c r="E54" s="9" t="s">
        <v>76</v>
      </c>
      <c r="F54" s="9" t="s">
        <v>30</v>
      </c>
      <c r="G54" s="16">
        <v>5057.3</v>
      </c>
      <c r="H54" s="16">
        <v>2779.2</v>
      </c>
      <c r="I54" s="10">
        <f>H54/G54</f>
        <v>0.54954224586241662</v>
      </c>
    </row>
    <row r="55" spans="1:9" x14ac:dyDescent="0.2">
      <c r="A55" s="61"/>
      <c r="B55" s="46"/>
      <c r="C55" s="9" t="s">
        <v>21</v>
      </c>
      <c r="D55" s="9" t="s">
        <v>25</v>
      </c>
      <c r="E55" s="9" t="s">
        <v>78</v>
      </c>
      <c r="F55" s="9" t="s">
        <v>29</v>
      </c>
      <c r="G55" s="16">
        <v>384135.3</v>
      </c>
      <c r="H55" s="16">
        <v>177918.7</v>
      </c>
      <c r="I55" s="10">
        <f t="shared" ref="I55:I75" si="1">H55/G55</f>
        <v>0.46316675400568502</v>
      </c>
    </row>
    <row r="56" spans="1:9" x14ac:dyDescent="0.2">
      <c r="A56" s="61"/>
      <c r="B56" s="46"/>
      <c r="C56" s="9" t="s">
        <v>21</v>
      </c>
      <c r="D56" s="9" t="s">
        <v>25</v>
      </c>
      <c r="E56" s="9" t="s">
        <v>78</v>
      </c>
      <c r="F56" s="9" t="s">
        <v>28</v>
      </c>
      <c r="G56" s="16">
        <v>8072</v>
      </c>
      <c r="H56" s="16">
        <v>1551.6</v>
      </c>
      <c r="I56" s="10">
        <f t="shared" si="1"/>
        <v>0.19222001982160553</v>
      </c>
    </row>
    <row r="57" spans="1:9" x14ac:dyDescent="0.2">
      <c r="A57" s="61"/>
      <c r="B57" s="46"/>
      <c r="C57" s="9" t="s">
        <v>21</v>
      </c>
      <c r="D57" s="9" t="s">
        <v>25</v>
      </c>
      <c r="E57" s="9" t="s">
        <v>78</v>
      </c>
      <c r="F57" s="9" t="s">
        <v>30</v>
      </c>
      <c r="G57" s="16">
        <v>73311</v>
      </c>
      <c r="H57" s="16">
        <v>23731.3</v>
      </c>
      <c r="I57" s="10">
        <f t="shared" si="1"/>
        <v>0.32370721992606838</v>
      </c>
    </row>
    <row r="58" spans="1:9" x14ac:dyDescent="0.2">
      <c r="A58" s="61"/>
      <c r="B58" s="46"/>
      <c r="C58" s="9" t="s">
        <v>21</v>
      </c>
      <c r="D58" s="9" t="s">
        <v>43</v>
      </c>
      <c r="E58" s="9" t="s">
        <v>272</v>
      </c>
      <c r="F58" s="9" t="s">
        <v>28</v>
      </c>
      <c r="G58" s="16">
        <v>2</v>
      </c>
      <c r="H58" s="16">
        <v>0</v>
      </c>
      <c r="I58" s="10">
        <f t="shared" si="1"/>
        <v>0</v>
      </c>
    </row>
    <row r="59" spans="1:9" x14ac:dyDescent="0.2">
      <c r="A59" s="61"/>
      <c r="B59" s="46"/>
      <c r="C59" s="9" t="s">
        <v>21</v>
      </c>
      <c r="D59" s="9" t="s">
        <v>79</v>
      </c>
      <c r="E59" s="9" t="s">
        <v>80</v>
      </c>
      <c r="F59" s="9" t="s">
        <v>28</v>
      </c>
      <c r="G59" s="16">
        <v>29832.400000000001</v>
      </c>
      <c r="H59" s="16">
        <v>9646.4</v>
      </c>
      <c r="I59" s="10">
        <f t="shared" si="1"/>
        <v>0.32335313283544065</v>
      </c>
    </row>
    <row r="60" spans="1:9" x14ac:dyDescent="0.2">
      <c r="A60" s="61"/>
      <c r="B60" s="46"/>
      <c r="C60" s="9" t="s">
        <v>21</v>
      </c>
      <c r="D60" s="9" t="s">
        <v>79</v>
      </c>
      <c r="E60" s="9" t="s">
        <v>80</v>
      </c>
      <c r="F60" s="9" t="s">
        <v>30</v>
      </c>
      <c r="G60" s="16">
        <v>4460</v>
      </c>
      <c r="H60" s="16">
        <v>1535.6</v>
      </c>
      <c r="I60" s="10">
        <f t="shared" si="1"/>
        <v>0.34430493273542601</v>
      </c>
    </row>
    <row r="61" spans="1:9" x14ac:dyDescent="0.2">
      <c r="A61" s="61"/>
      <c r="B61" s="46"/>
      <c r="C61" s="9" t="s">
        <v>21</v>
      </c>
      <c r="D61" s="9" t="s">
        <v>79</v>
      </c>
      <c r="E61" s="9" t="s">
        <v>81</v>
      </c>
      <c r="F61" s="9" t="s">
        <v>28</v>
      </c>
      <c r="G61" s="16">
        <v>9044.2999999999993</v>
      </c>
      <c r="H61" s="16">
        <v>3102.4</v>
      </c>
      <c r="I61" s="10">
        <f t="shared" si="1"/>
        <v>0.34302267726634461</v>
      </c>
    </row>
    <row r="62" spans="1:9" x14ac:dyDescent="0.2">
      <c r="A62" s="61"/>
      <c r="B62" s="46"/>
      <c r="C62" s="9" t="s">
        <v>21</v>
      </c>
      <c r="D62" s="9" t="s">
        <v>25</v>
      </c>
      <c r="E62" s="9" t="s">
        <v>82</v>
      </c>
      <c r="F62" s="9" t="s">
        <v>28</v>
      </c>
      <c r="G62" s="16">
        <v>928.6</v>
      </c>
      <c r="H62" s="16">
        <v>210.5</v>
      </c>
      <c r="I62" s="10">
        <f t="shared" si="1"/>
        <v>0.22668533275899203</v>
      </c>
    </row>
    <row r="63" spans="1:9" x14ac:dyDescent="0.2">
      <c r="A63" s="61"/>
      <c r="B63" s="46"/>
      <c r="C63" s="9" t="s">
        <v>21</v>
      </c>
      <c r="D63" s="9" t="s">
        <v>25</v>
      </c>
      <c r="E63" s="9" t="s">
        <v>82</v>
      </c>
      <c r="F63" s="9" t="s">
        <v>30</v>
      </c>
      <c r="G63" s="16">
        <v>29</v>
      </c>
      <c r="H63" s="16"/>
      <c r="I63" s="10">
        <f t="shared" si="1"/>
        <v>0</v>
      </c>
    </row>
    <row r="64" spans="1:9" x14ac:dyDescent="0.2">
      <c r="A64" s="61"/>
      <c r="B64" s="46"/>
      <c r="C64" s="9" t="s">
        <v>21</v>
      </c>
      <c r="D64" s="9" t="s">
        <v>25</v>
      </c>
      <c r="E64" s="9" t="s">
        <v>77</v>
      </c>
      <c r="F64" s="9" t="s">
        <v>28</v>
      </c>
      <c r="G64" s="16">
        <v>9985.4</v>
      </c>
      <c r="H64" s="16">
        <v>5115.7</v>
      </c>
      <c r="I64" s="10">
        <f t="shared" si="1"/>
        <v>0.51231798425701525</v>
      </c>
    </row>
    <row r="65" spans="1:9" x14ac:dyDescent="0.2">
      <c r="A65" s="61"/>
      <c r="B65" s="46"/>
      <c r="C65" s="9" t="s">
        <v>21</v>
      </c>
      <c r="D65" s="9" t="s">
        <v>25</v>
      </c>
      <c r="E65" s="9" t="s">
        <v>77</v>
      </c>
      <c r="F65" s="9" t="s">
        <v>30</v>
      </c>
      <c r="G65" s="16">
        <v>2136</v>
      </c>
      <c r="H65" s="16">
        <v>675.6</v>
      </c>
      <c r="I65" s="10">
        <f t="shared" si="1"/>
        <v>0.31629213483146068</v>
      </c>
    </row>
    <row r="66" spans="1:9" x14ac:dyDescent="0.2">
      <c r="A66" s="61"/>
      <c r="B66" s="46"/>
      <c r="C66" s="9" t="s">
        <v>21</v>
      </c>
      <c r="D66" s="9" t="s">
        <v>25</v>
      </c>
      <c r="E66" s="9" t="s">
        <v>83</v>
      </c>
      <c r="F66" s="9" t="s">
        <v>28</v>
      </c>
      <c r="G66" s="16">
        <v>2027.7</v>
      </c>
      <c r="H66" s="16">
        <v>796.54</v>
      </c>
      <c r="I66" s="10">
        <f t="shared" si="1"/>
        <v>0.39282931400108495</v>
      </c>
    </row>
    <row r="67" spans="1:9" x14ac:dyDescent="0.2">
      <c r="A67" s="61"/>
      <c r="B67" s="46"/>
      <c r="C67" s="9" t="s">
        <v>21</v>
      </c>
      <c r="D67" s="9" t="s">
        <v>25</v>
      </c>
      <c r="E67" s="9" t="s">
        <v>83</v>
      </c>
      <c r="F67" s="9" t="s">
        <v>30</v>
      </c>
      <c r="G67" s="16">
        <v>199.1</v>
      </c>
      <c r="H67" s="16">
        <v>62.6</v>
      </c>
      <c r="I67" s="10">
        <f t="shared" si="1"/>
        <v>0.31441486690105475</v>
      </c>
    </row>
    <row r="68" spans="1:9" x14ac:dyDescent="0.2">
      <c r="A68" s="61"/>
      <c r="B68" s="46"/>
      <c r="C68" s="9" t="s">
        <v>21</v>
      </c>
      <c r="D68" s="9" t="s">
        <v>35</v>
      </c>
      <c r="E68" s="9" t="s">
        <v>84</v>
      </c>
      <c r="F68" s="9" t="s">
        <v>29</v>
      </c>
      <c r="G68" s="16">
        <v>21374</v>
      </c>
      <c r="H68" s="16">
        <v>9551.1</v>
      </c>
      <c r="I68" s="10">
        <f t="shared" si="1"/>
        <v>0.4468559932628427</v>
      </c>
    </row>
    <row r="69" spans="1:9" x14ac:dyDescent="0.2">
      <c r="A69" s="61"/>
      <c r="B69" s="46"/>
      <c r="C69" s="9" t="s">
        <v>21</v>
      </c>
      <c r="D69" s="9" t="s">
        <v>35</v>
      </c>
      <c r="E69" s="9" t="s">
        <v>84</v>
      </c>
      <c r="F69" s="9" t="s">
        <v>28</v>
      </c>
      <c r="G69" s="16">
        <v>4381.3</v>
      </c>
      <c r="H69" s="16">
        <v>2042.8</v>
      </c>
      <c r="I69" s="10">
        <f t="shared" si="1"/>
        <v>0.46625430808207607</v>
      </c>
    </row>
    <row r="70" spans="1:9" x14ac:dyDescent="0.2">
      <c r="A70" s="61"/>
      <c r="B70" s="46"/>
      <c r="C70" s="9" t="s">
        <v>21</v>
      </c>
      <c r="D70" s="9" t="s">
        <v>35</v>
      </c>
      <c r="E70" s="9" t="s">
        <v>84</v>
      </c>
      <c r="F70" s="9" t="s">
        <v>27</v>
      </c>
      <c r="G70" s="16">
        <v>283</v>
      </c>
      <c r="H70" s="16">
        <v>268.39999999999998</v>
      </c>
      <c r="I70" s="10">
        <f t="shared" si="1"/>
        <v>0.94840989399293274</v>
      </c>
    </row>
    <row r="71" spans="1:9" x14ac:dyDescent="0.2">
      <c r="A71" s="61"/>
      <c r="B71" s="46"/>
      <c r="C71" s="9" t="s">
        <v>21</v>
      </c>
      <c r="D71" s="9" t="s">
        <v>35</v>
      </c>
      <c r="E71" s="9" t="s">
        <v>85</v>
      </c>
      <c r="F71" s="9" t="s">
        <v>29</v>
      </c>
      <c r="G71" s="16">
        <v>18639</v>
      </c>
      <c r="H71" s="16">
        <v>6225.1</v>
      </c>
      <c r="I71" s="10">
        <f t="shared" si="1"/>
        <v>0.33398250979129784</v>
      </c>
    </row>
    <row r="72" spans="1:9" x14ac:dyDescent="0.2">
      <c r="A72" s="61"/>
      <c r="B72" s="46"/>
      <c r="C72" s="9" t="s">
        <v>21</v>
      </c>
      <c r="D72" s="9" t="s">
        <v>20</v>
      </c>
      <c r="E72" s="9" t="s">
        <v>86</v>
      </c>
      <c r="F72" s="9" t="s">
        <v>29</v>
      </c>
      <c r="G72" s="16">
        <v>922</v>
      </c>
      <c r="H72" s="16">
        <v>493.6</v>
      </c>
      <c r="I72" s="10">
        <f t="shared" si="1"/>
        <v>0.53535791757049889</v>
      </c>
    </row>
    <row r="73" spans="1:9" x14ac:dyDescent="0.2">
      <c r="A73" s="61"/>
      <c r="B73" s="46"/>
      <c r="C73" s="9" t="s">
        <v>21</v>
      </c>
      <c r="D73" s="9" t="s">
        <v>20</v>
      </c>
      <c r="E73" s="9" t="s">
        <v>86</v>
      </c>
      <c r="F73" s="9" t="s">
        <v>28</v>
      </c>
      <c r="G73" s="16">
        <v>1205.5</v>
      </c>
      <c r="H73" s="16">
        <v>424.8</v>
      </c>
      <c r="I73" s="10">
        <f t="shared" si="1"/>
        <v>0.35238490253007054</v>
      </c>
    </row>
    <row r="74" spans="1:9" x14ac:dyDescent="0.2">
      <c r="A74" s="61"/>
      <c r="B74" s="46"/>
      <c r="C74" s="9" t="s">
        <v>21</v>
      </c>
      <c r="D74" s="9" t="s">
        <v>20</v>
      </c>
      <c r="E74" s="9" t="s">
        <v>86</v>
      </c>
      <c r="F74" s="9" t="s">
        <v>27</v>
      </c>
      <c r="G74" s="16">
        <v>10</v>
      </c>
      <c r="H74" s="16">
        <v>8.4</v>
      </c>
      <c r="I74" s="10">
        <f t="shared" si="1"/>
        <v>0.84000000000000008</v>
      </c>
    </row>
    <row r="75" spans="1:9" x14ac:dyDescent="0.2">
      <c r="A75" s="61"/>
      <c r="B75" s="43"/>
      <c r="C75" s="9" t="s">
        <v>21</v>
      </c>
      <c r="D75" s="9" t="s">
        <v>20</v>
      </c>
      <c r="E75" s="9" t="s">
        <v>87</v>
      </c>
      <c r="F75" s="9" t="s">
        <v>29</v>
      </c>
      <c r="G75" s="16">
        <v>806</v>
      </c>
      <c r="H75" s="16">
        <v>332.6</v>
      </c>
      <c r="I75" s="10">
        <f t="shared" si="1"/>
        <v>0.41265508684863528</v>
      </c>
    </row>
    <row r="76" spans="1:9" ht="21" x14ac:dyDescent="0.2">
      <c r="A76" s="37" t="s">
        <v>102</v>
      </c>
      <c r="B76" s="15" t="s">
        <v>104</v>
      </c>
      <c r="C76" s="19"/>
      <c r="D76" s="19"/>
      <c r="E76" s="19" t="s">
        <v>178</v>
      </c>
      <c r="F76" s="19"/>
      <c r="G76" s="17">
        <f>SUM(G77:G84)</f>
        <v>196872.4</v>
      </c>
      <c r="H76" s="17">
        <f>SUM(H77:H84)</f>
        <v>74003.100000000006</v>
      </c>
      <c r="I76" s="8">
        <f t="shared" si="0"/>
        <v>0.37589372608857313</v>
      </c>
    </row>
    <row r="77" spans="1:9" x14ac:dyDescent="0.2">
      <c r="A77" s="61" t="s">
        <v>106</v>
      </c>
      <c r="B77" s="42" t="s">
        <v>107</v>
      </c>
      <c r="C77" s="9" t="s">
        <v>105</v>
      </c>
      <c r="D77" s="9" t="s">
        <v>108</v>
      </c>
      <c r="E77" s="9" t="s">
        <v>109</v>
      </c>
      <c r="F77" s="9" t="s">
        <v>29</v>
      </c>
      <c r="G77" s="16">
        <v>15569.4</v>
      </c>
      <c r="H77" s="16">
        <v>5341.4</v>
      </c>
      <c r="I77" s="8">
        <f t="shared" si="0"/>
        <v>0.3430703816460493</v>
      </c>
    </row>
    <row r="78" spans="1:9" x14ac:dyDescent="0.2">
      <c r="A78" s="61"/>
      <c r="B78" s="46"/>
      <c r="C78" s="9" t="s">
        <v>105</v>
      </c>
      <c r="D78" s="9" t="s">
        <v>108</v>
      </c>
      <c r="E78" s="9" t="s">
        <v>110</v>
      </c>
      <c r="F78" s="9" t="s">
        <v>29</v>
      </c>
      <c r="G78" s="16">
        <v>7060.5</v>
      </c>
      <c r="H78" s="16">
        <v>3144.9</v>
      </c>
      <c r="I78" s="10">
        <f t="shared" si="0"/>
        <v>0.44542171234331845</v>
      </c>
    </row>
    <row r="79" spans="1:9" x14ac:dyDescent="0.2">
      <c r="A79" s="61"/>
      <c r="B79" s="46"/>
      <c r="C79" s="9" t="s">
        <v>105</v>
      </c>
      <c r="D79" s="9" t="s">
        <v>108</v>
      </c>
      <c r="E79" s="9" t="s">
        <v>109</v>
      </c>
      <c r="F79" s="9" t="s">
        <v>28</v>
      </c>
      <c r="G79" s="16">
        <v>2395</v>
      </c>
      <c r="H79" s="16">
        <v>742.3</v>
      </c>
      <c r="I79" s="10">
        <f t="shared" si="0"/>
        <v>0.30993736951983297</v>
      </c>
    </row>
    <row r="80" spans="1:9" x14ac:dyDescent="0.2">
      <c r="A80" s="61"/>
      <c r="B80" s="46"/>
      <c r="C80" s="31" t="s">
        <v>105</v>
      </c>
      <c r="D80" s="31" t="s">
        <v>111</v>
      </c>
      <c r="E80" s="31" t="s">
        <v>112</v>
      </c>
      <c r="F80" s="31" t="s">
        <v>27</v>
      </c>
      <c r="G80" s="32">
        <v>354.9</v>
      </c>
      <c r="H80" s="32"/>
      <c r="I80" s="33">
        <f t="shared" si="0"/>
        <v>0</v>
      </c>
    </row>
    <row r="81" spans="1:9" x14ac:dyDescent="0.2">
      <c r="A81" s="61"/>
      <c r="B81" s="46"/>
      <c r="C81" s="9" t="s">
        <v>19</v>
      </c>
      <c r="D81" s="9" t="s">
        <v>217</v>
      </c>
      <c r="E81" s="9" t="s">
        <v>275</v>
      </c>
      <c r="F81" s="9" t="s">
        <v>28</v>
      </c>
      <c r="G81" s="16">
        <v>145.1</v>
      </c>
      <c r="H81" s="16">
        <v>145.1</v>
      </c>
      <c r="I81" s="10">
        <f t="shared" si="0"/>
        <v>1</v>
      </c>
    </row>
    <row r="82" spans="1:9" x14ac:dyDescent="0.2">
      <c r="A82" s="61"/>
      <c r="B82" s="46"/>
      <c r="C82" s="9" t="s">
        <v>105</v>
      </c>
      <c r="D82" s="9" t="s">
        <v>113</v>
      </c>
      <c r="E82" s="9" t="s">
        <v>114</v>
      </c>
      <c r="F82" s="9" t="s">
        <v>115</v>
      </c>
      <c r="G82" s="16">
        <v>153088.6</v>
      </c>
      <c r="H82" s="16">
        <v>64629.4</v>
      </c>
      <c r="I82" s="10">
        <f t="shared" si="0"/>
        <v>0.42216990683826228</v>
      </c>
    </row>
    <row r="83" spans="1:9" x14ac:dyDescent="0.2">
      <c r="A83" s="61"/>
      <c r="B83" s="46"/>
      <c r="C83" s="9" t="s">
        <v>105</v>
      </c>
      <c r="D83" s="9" t="s">
        <v>116</v>
      </c>
      <c r="E83" s="9" t="s">
        <v>117</v>
      </c>
      <c r="F83" s="9" t="s">
        <v>115</v>
      </c>
      <c r="G83" s="16">
        <v>16258.9</v>
      </c>
      <c r="H83" s="16"/>
      <c r="I83" s="10">
        <f t="shared" si="0"/>
        <v>0</v>
      </c>
    </row>
    <row r="84" spans="1:9" x14ac:dyDescent="0.2">
      <c r="A84" s="61"/>
      <c r="B84" s="43"/>
      <c r="C84" s="9" t="s">
        <v>105</v>
      </c>
      <c r="D84" s="9" t="s">
        <v>276</v>
      </c>
      <c r="E84" s="9" t="s">
        <v>277</v>
      </c>
      <c r="F84" s="9" t="s">
        <v>115</v>
      </c>
      <c r="G84" s="16">
        <v>2000</v>
      </c>
      <c r="H84" s="16"/>
      <c r="I84" s="10">
        <f t="shared" si="0"/>
        <v>0</v>
      </c>
    </row>
    <row r="85" spans="1:9" x14ac:dyDescent="0.2">
      <c r="A85" s="47" t="s">
        <v>118</v>
      </c>
      <c r="B85" s="15" t="s">
        <v>119</v>
      </c>
      <c r="C85" s="19"/>
      <c r="D85" s="19"/>
      <c r="E85" s="19" t="s">
        <v>179</v>
      </c>
      <c r="F85" s="19"/>
      <c r="G85" s="17">
        <f>G86</f>
        <v>530</v>
      </c>
      <c r="H85" s="17">
        <f>H86</f>
        <v>86.5</v>
      </c>
      <c r="I85" s="8">
        <f t="shared" si="0"/>
        <v>0.16320754716981131</v>
      </c>
    </row>
    <row r="86" spans="1:9" ht="22.5" x14ac:dyDescent="0.2">
      <c r="A86" s="47"/>
      <c r="B86" s="28" t="s">
        <v>187</v>
      </c>
      <c r="C86" s="9" t="s">
        <v>19</v>
      </c>
      <c r="D86" s="9" t="s">
        <v>20</v>
      </c>
      <c r="E86" s="9" t="s">
        <v>120</v>
      </c>
      <c r="F86" s="9" t="s">
        <v>28</v>
      </c>
      <c r="G86" s="16">
        <v>530</v>
      </c>
      <c r="H86" s="16">
        <v>86.5</v>
      </c>
      <c r="I86" s="10">
        <f t="shared" si="0"/>
        <v>0.16320754716981131</v>
      </c>
    </row>
    <row r="87" spans="1:9" ht="21" x14ac:dyDescent="0.2">
      <c r="A87" s="47" t="s">
        <v>121</v>
      </c>
      <c r="B87" s="15" t="s">
        <v>122</v>
      </c>
      <c r="C87" s="19"/>
      <c r="D87" s="19"/>
      <c r="E87" s="19" t="s">
        <v>180</v>
      </c>
      <c r="F87" s="19"/>
      <c r="G87" s="17">
        <f>G88</f>
        <v>87.5</v>
      </c>
      <c r="H87" s="17">
        <f>H88</f>
        <v>0</v>
      </c>
      <c r="I87" s="8">
        <f t="shared" si="0"/>
        <v>0</v>
      </c>
    </row>
    <row r="88" spans="1:9" ht="22.5" x14ac:dyDescent="0.2">
      <c r="A88" s="47"/>
      <c r="B88" s="27" t="s">
        <v>187</v>
      </c>
      <c r="C88" s="9" t="s">
        <v>19</v>
      </c>
      <c r="D88" s="9" t="s">
        <v>43</v>
      </c>
      <c r="E88" s="9" t="s">
        <v>123</v>
      </c>
      <c r="F88" s="9" t="s">
        <v>28</v>
      </c>
      <c r="G88" s="16">
        <v>87.5</v>
      </c>
      <c r="H88" s="16"/>
      <c r="I88" s="10">
        <f t="shared" si="0"/>
        <v>0</v>
      </c>
    </row>
    <row r="89" spans="1:9" x14ac:dyDescent="0.2">
      <c r="A89" s="47" t="s">
        <v>124</v>
      </c>
      <c r="B89" s="15" t="s">
        <v>125</v>
      </c>
      <c r="C89" s="19"/>
      <c r="D89" s="19"/>
      <c r="E89" s="19" t="s">
        <v>181</v>
      </c>
      <c r="F89" s="19"/>
      <c r="G89" s="17">
        <f>G90</f>
        <v>1500</v>
      </c>
      <c r="H89" s="17">
        <f>H90</f>
        <v>0</v>
      </c>
      <c r="I89" s="8">
        <f t="shared" si="0"/>
        <v>0</v>
      </c>
    </row>
    <row r="90" spans="1:9" ht="22.5" x14ac:dyDescent="0.2">
      <c r="A90" s="47"/>
      <c r="B90" s="27" t="s">
        <v>187</v>
      </c>
      <c r="C90" s="9" t="s">
        <v>19</v>
      </c>
      <c r="D90" s="9" t="s">
        <v>26</v>
      </c>
      <c r="E90" s="9" t="s">
        <v>126</v>
      </c>
      <c r="F90" s="9" t="s">
        <v>27</v>
      </c>
      <c r="G90" s="16">
        <v>1500</v>
      </c>
      <c r="H90" s="16"/>
      <c r="I90" s="10">
        <f t="shared" si="0"/>
        <v>0</v>
      </c>
    </row>
    <row r="91" spans="1:9" ht="31.5" x14ac:dyDescent="0.2">
      <c r="A91" s="37" t="s">
        <v>127</v>
      </c>
      <c r="B91" s="15" t="s">
        <v>128</v>
      </c>
      <c r="C91" s="19"/>
      <c r="D91" s="19"/>
      <c r="E91" s="19" t="s">
        <v>182</v>
      </c>
      <c r="F91" s="19"/>
      <c r="G91" s="17">
        <f>G92</f>
        <v>29</v>
      </c>
      <c r="H91" s="17">
        <f>H92</f>
        <v>0</v>
      </c>
      <c r="I91" s="8">
        <f t="shared" si="0"/>
        <v>0</v>
      </c>
    </row>
    <row r="92" spans="1:9" ht="22.5" x14ac:dyDescent="0.2">
      <c r="A92" s="37"/>
      <c r="B92" s="27" t="s">
        <v>187</v>
      </c>
      <c r="C92" s="9" t="s">
        <v>19</v>
      </c>
      <c r="D92" s="9" t="s">
        <v>129</v>
      </c>
      <c r="E92" s="9" t="s">
        <v>130</v>
      </c>
      <c r="F92" s="9" t="s">
        <v>28</v>
      </c>
      <c r="G92" s="16">
        <v>29</v>
      </c>
      <c r="H92" s="16"/>
      <c r="I92" s="10">
        <f t="shared" si="0"/>
        <v>0</v>
      </c>
    </row>
    <row r="93" spans="1:9" ht="31.5" x14ac:dyDescent="0.2">
      <c r="A93" s="47" t="s">
        <v>131</v>
      </c>
      <c r="B93" s="15" t="s">
        <v>132</v>
      </c>
      <c r="C93" s="19"/>
      <c r="D93" s="19"/>
      <c r="E93" s="19" t="s">
        <v>183</v>
      </c>
      <c r="F93" s="19"/>
      <c r="G93" s="17">
        <f>G94</f>
        <v>200</v>
      </c>
      <c r="H93" s="17">
        <f>H94</f>
        <v>0</v>
      </c>
      <c r="I93" s="8">
        <f t="shared" si="0"/>
        <v>0</v>
      </c>
    </row>
    <row r="94" spans="1:9" ht="22.5" x14ac:dyDescent="0.2">
      <c r="A94" s="47"/>
      <c r="B94" s="27" t="s">
        <v>187</v>
      </c>
      <c r="C94" s="9" t="s">
        <v>19</v>
      </c>
      <c r="D94" s="9" t="s">
        <v>20</v>
      </c>
      <c r="E94" s="9" t="s">
        <v>133</v>
      </c>
      <c r="F94" s="9" t="s">
        <v>28</v>
      </c>
      <c r="G94" s="16">
        <v>200</v>
      </c>
      <c r="H94" s="16"/>
      <c r="I94" s="10">
        <f t="shared" si="0"/>
        <v>0</v>
      </c>
    </row>
    <row r="95" spans="1:9" ht="31.5" x14ac:dyDescent="0.2">
      <c r="A95" s="47" t="s">
        <v>134</v>
      </c>
      <c r="B95" s="15" t="s">
        <v>135</v>
      </c>
      <c r="C95" s="19"/>
      <c r="D95" s="19"/>
      <c r="E95" s="19" t="s">
        <v>184</v>
      </c>
      <c r="F95" s="19"/>
      <c r="G95" s="17">
        <f>G96</f>
        <v>485.1</v>
      </c>
      <c r="H95" s="17">
        <f>H96</f>
        <v>0</v>
      </c>
      <c r="I95" s="8">
        <f t="shared" si="0"/>
        <v>0</v>
      </c>
    </row>
    <row r="96" spans="1:9" ht="22.5" x14ac:dyDescent="0.2">
      <c r="A96" s="47"/>
      <c r="B96" s="27" t="s">
        <v>187</v>
      </c>
      <c r="C96" s="9" t="s">
        <v>19</v>
      </c>
      <c r="D96" s="9" t="s">
        <v>26</v>
      </c>
      <c r="E96" s="9" t="s">
        <v>136</v>
      </c>
      <c r="F96" s="9" t="s">
        <v>28</v>
      </c>
      <c r="G96" s="16">
        <v>485.1</v>
      </c>
      <c r="H96" s="16"/>
      <c r="I96" s="10">
        <f t="shared" si="0"/>
        <v>0</v>
      </c>
    </row>
    <row r="97" spans="1:9" ht="31.5" x14ac:dyDescent="0.2">
      <c r="A97" s="47" t="s">
        <v>137</v>
      </c>
      <c r="B97" s="15" t="s">
        <v>138</v>
      </c>
      <c r="C97" s="19"/>
      <c r="D97" s="19"/>
      <c r="E97" s="19" t="s">
        <v>176</v>
      </c>
      <c r="F97" s="19"/>
      <c r="G97" s="17">
        <f>SUM(G98:G101)</f>
        <v>5000</v>
      </c>
      <c r="H97" s="17">
        <f>SUM(H98:H101)</f>
        <v>0</v>
      </c>
      <c r="I97" s="8">
        <f t="shared" si="0"/>
        <v>0</v>
      </c>
    </row>
    <row r="98" spans="1:9" x14ac:dyDescent="0.2">
      <c r="A98" s="47"/>
      <c r="B98" s="42" t="s">
        <v>187</v>
      </c>
      <c r="C98" s="9" t="s">
        <v>19</v>
      </c>
      <c r="D98" s="9" t="s">
        <v>139</v>
      </c>
      <c r="E98" s="9" t="s">
        <v>140</v>
      </c>
      <c r="F98" s="9" t="s">
        <v>28</v>
      </c>
      <c r="G98" s="16">
        <v>1922</v>
      </c>
      <c r="H98" s="16"/>
      <c r="I98" s="10">
        <f t="shared" si="0"/>
        <v>0</v>
      </c>
    </row>
    <row r="99" spans="1:9" x14ac:dyDescent="0.2">
      <c r="A99" s="47"/>
      <c r="B99" s="46"/>
      <c r="C99" s="9" t="s">
        <v>21</v>
      </c>
      <c r="D99" s="9" t="s">
        <v>33</v>
      </c>
      <c r="E99" s="9" t="s">
        <v>140</v>
      </c>
      <c r="F99" s="9" t="s">
        <v>28</v>
      </c>
      <c r="G99" s="16">
        <v>350</v>
      </c>
      <c r="H99" s="16"/>
      <c r="I99" s="10">
        <f t="shared" si="0"/>
        <v>0</v>
      </c>
    </row>
    <row r="100" spans="1:9" x14ac:dyDescent="0.2">
      <c r="A100" s="47"/>
      <c r="B100" s="43"/>
      <c r="C100" s="9" t="s">
        <v>21</v>
      </c>
      <c r="D100" s="9" t="s">
        <v>25</v>
      </c>
      <c r="E100" s="9" t="s">
        <v>254</v>
      </c>
      <c r="F100" s="9" t="s">
        <v>30</v>
      </c>
      <c r="G100" s="16">
        <v>600</v>
      </c>
      <c r="H100" s="16"/>
      <c r="I100" s="10">
        <f t="shared" si="0"/>
        <v>0</v>
      </c>
    </row>
    <row r="101" spans="1:9" ht="56.25" x14ac:dyDescent="0.2">
      <c r="A101" s="47"/>
      <c r="B101" s="27" t="s">
        <v>170</v>
      </c>
      <c r="C101" s="9" t="s">
        <v>21</v>
      </c>
      <c r="D101" s="9" t="s">
        <v>25</v>
      </c>
      <c r="E101" s="9" t="s">
        <v>141</v>
      </c>
      <c r="F101" s="9" t="s">
        <v>28</v>
      </c>
      <c r="G101" s="16">
        <v>2128</v>
      </c>
      <c r="H101" s="16"/>
      <c r="I101" s="10">
        <f t="shared" si="0"/>
        <v>0</v>
      </c>
    </row>
    <row r="102" spans="1:9" x14ac:dyDescent="0.2">
      <c r="A102" s="47" t="s">
        <v>142</v>
      </c>
      <c r="B102" s="20" t="s">
        <v>143</v>
      </c>
      <c r="C102" s="19"/>
      <c r="D102" s="19"/>
      <c r="E102" s="19" t="s">
        <v>185</v>
      </c>
      <c r="F102" s="19"/>
      <c r="G102" s="17">
        <f>G103</f>
        <v>1914.1</v>
      </c>
      <c r="H102" s="17">
        <f>H103</f>
        <v>900</v>
      </c>
      <c r="I102" s="8">
        <f t="shared" si="0"/>
        <v>0.4701948696515334</v>
      </c>
    </row>
    <row r="103" spans="1:9" ht="22.5" x14ac:dyDescent="0.2">
      <c r="A103" s="47"/>
      <c r="B103" s="36" t="s">
        <v>187</v>
      </c>
      <c r="C103" s="9" t="s">
        <v>19</v>
      </c>
      <c r="D103" s="9" t="s">
        <v>34</v>
      </c>
      <c r="E103" s="9" t="s">
        <v>144</v>
      </c>
      <c r="F103" s="9" t="s">
        <v>28</v>
      </c>
      <c r="G103" s="16">
        <v>1914.1</v>
      </c>
      <c r="H103" s="16">
        <v>900</v>
      </c>
      <c r="I103" s="10">
        <f t="shared" si="0"/>
        <v>0.4701948696515334</v>
      </c>
    </row>
    <row r="104" spans="1:9" ht="39.75" customHeight="1" x14ac:dyDescent="0.2">
      <c r="A104" s="47" t="s">
        <v>145</v>
      </c>
      <c r="B104" s="20" t="s">
        <v>251</v>
      </c>
      <c r="C104" s="19"/>
      <c r="D104" s="19"/>
      <c r="E104" s="19" t="s">
        <v>175</v>
      </c>
      <c r="F104" s="19"/>
      <c r="G104" s="17">
        <f>SUM(G105:G112)</f>
        <v>191464.1</v>
      </c>
      <c r="H104" s="17">
        <f>SUM(H105:H111)</f>
        <v>228</v>
      </c>
      <c r="I104" s="17">
        <f>SUM(I105:I111)</f>
        <v>3.3509790465226966E-2</v>
      </c>
    </row>
    <row r="105" spans="1:9" ht="39.75" customHeight="1" x14ac:dyDescent="0.2">
      <c r="A105" s="47"/>
      <c r="B105" s="36" t="s">
        <v>266</v>
      </c>
      <c r="C105" s="9" t="s">
        <v>19</v>
      </c>
      <c r="D105" s="9" t="s">
        <v>150</v>
      </c>
      <c r="E105" s="9" t="s">
        <v>267</v>
      </c>
      <c r="F105" s="9" t="s">
        <v>147</v>
      </c>
      <c r="G105" s="16">
        <v>6584.1</v>
      </c>
      <c r="H105" s="16"/>
      <c r="I105" s="10">
        <f t="shared" si="0"/>
        <v>0</v>
      </c>
    </row>
    <row r="106" spans="1:9" ht="39.75" customHeight="1" x14ac:dyDescent="0.2">
      <c r="A106" s="47"/>
      <c r="B106" s="36" t="s">
        <v>268</v>
      </c>
      <c r="C106" s="9" t="s">
        <v>19</v>
      </c>
      <c r="D106" s="9" t="s">
        <v>150</v>
      </c>
      <c r="E106" s="9" t="s">
        <v>269</v>
      </c>
      <c r="F106" s="9" t="s">
        <v>147</v>
      </c>
      <c r="G106" s="16">
        <v>400</v>
      </c>
      <c r="H106" s="16"/>
      <c r="I106" s="10">
        <f t="shared" si="0"/>
        <v>0</v>
      </c>
    </row>
    <row r="107" spans="1:9" ht="33.75" x14ac:dyDescent="0.2">
      <c r="A107" s="47"/>
      <c r="B107" s="36" t="s">
        <v>149</v>
      </c>
      <c r="C107" s="9" t="s">
        <v>19</v>
      </c>
      <c r="D107" s="9" t="s">
        <v>33</v>
      </c>
      <c r="E107" s="9" t="s">
        <v>278</v>
      </c>
      <c r="F107" s="9" t="s">
        <v>147</v>
      </c>
      <c r="G107" s="16">
        <v>126611.5</v>
      </c>
      <c r="H107" s="17"/>
      <c r="I107" s="8"/>
    </row>
    <row r="108" spans="1:9" ht="33.75" x14ac:dyDescent="0.2">
      <c r="A108" s="47"/>
      <c r="B108" s="36" t="s">
        <v>148</v>
      </c>
      <c r="C108" s="9" t="s">
        <v>19</v>
      </c>
      <c r="D108" s="9" t="s">
        <v>33</v>
      </c>
      <c r="E108" s="9" t="s">
        <v>146</v>
      </c>
      <c r="F108" s="9" t="s">
        <v>147</v>
      </c>
      <c r="G108" s="16">
        <v>613.1</v>
      </c>
      <c r="H108" s="16"/>
      <c r="I108" s="10">
        <f t="shared" si="0"/>
        <v>0</v>
      </c>
    </row>
    <row r="109" spans="1:9" x14ac:dyDescent="0.2">
      <c r="A109" s="47"/>
      <c r="B109" s="46"/>
      <c r="C109" s="9" t="s">
        <v>19</v>
      </c>
      <c r="D109" s="9" t="s">
        <v>33</v>
      </c>
      <c r="E109" s="9" t="s">
        <v>151</v>
      </c>
      <c r="F109" s="9" t="s">
        <v>28</v>
      </c>
      <c r="G109" s="16">
        <v>9168</v>
      </c>
      <c r="H109" s="16">
        <v>178</v>
      </c>
      <c r="I109" s="10">
        <f t="shared" si="0"/>
        <v>1.9415357766143105E-2</v>
      </c>
    </row>
    <row r="110" spans="1:9" x14ac:dyDescent="0.2">
      <c r="A110" s="47"/>
      <c r="B110" s="46"/>
      <c r="C110" s="9" t="s">
        <v>21</v>
      </c>
      <c r="D110" s="9" t="s">
        <v>25</v>
      </c>
      <c r="E110" s="9" t="s">
        <v>151</v>
      </c>
      <c r="F110" s="9" t="s">
        <v>28</v>
      </c>
      <c r="G110" s="16">
        <v>3547.5</v>
      </c>
      <c r="H110" s="16">
        <v>50</v>
      </c>
      <c r="I110" s="10">
        <f t="shared" si="0"/>
        <v>1.4094432699083862E-2</v>
      </c>
    </row>
    <row r="111" spans="1:9" x14ac:dyDescent="0.2">
      <c r="A111" s="47"/>
      <c r="B111" s="46"/>
      <c r="C111" s="9" t="s">
        <v>19</v>
      </c>
      <c r="D111" s="9" t="s">
        <v>152</v>
      </c>
      <c r="E111" s="9" t="s">
        <v>151</v>
      </c>
      <c r="F111" s="9" t="s">
        <v>28</v>
      </c>
      <c r="G111" s="16">
        <v>2550</v>
      </c>
      <c r="H111" s="16"/>
      <c r="I111" s="10">
        <f>H111/G111</f>
        <v>0</v>
      </c>
    </row>
    <row r="112" spans="1:9" x14ac:dyDescent="0.2">
      <c r="A112" s="47"/>
      <c r="B112" s="43"/>
      <c r="C112" s="9" t="s">
        <v>21</v>
      </c>
      <c r="D112" s="9" t="s">
        <v>25</v>
      </c>
      <c r="E112" s="9" t="s">
        <v>270</v>
      </c>
      <c r="F112" s="9" t="s">
        <v>147</v>
      </c>
      <c r="G112" s="16">
        <v>41989.9</v>
      </c>
      <c r="H112" s="16"/>
      <c r="I112" s="10">
        <f>H112/G112</f>
        <v>0</v>
      </c>
    </row>
    <row r="113" spans="1:9" ht="31.5" x14ac:dyDescent="0.2">
      <c r="A113" s="47" t="s">
        <v>154</v>
      </c>
      <c r="B113" s="20" t="s">
        <v>153</v>
      </c>
      <c r="C113" s="19"/>
      <c r="D113" s="19"/>
      <c r="E113" s="19" t="s">
        <v>186</v>
      </c>
      <c r="F113" s="19"/>
      <c r="G113" s="17">
        <f>G114</f>
        <v>538</v>
      </c>
      <c r="H113" s="17">
        <f>H114</f>
        <v>268.10000000000002</v>
      </c>
      <c r="I113" s="8">
        <f t="shared" si="0"/>
        <v>0.49832713754646846</v>
      </c>
    </row>
    <row r="114" spans="1:9" ht="22.5" x14ac:dyDescent="0.2">
      <c r="A114" s="47"/>
      <c r="B114" s="36" t="s">
        <v>187</v>
      </c>
      <c r="C114" s="9" t="s">
        <v>19</v>
      </c>
      <c r="D114" s="9" t="s">
        <v>155</v>
      </c>
      <c r="E114" s="9" t="s">
        <v>156</v>
      </c>
      <c r="F114" s="9" t="s">
        <v>28</v>
      </c>
      <c r="G114" s="16">
        <v>538</v>
      </c>
      <c r="H114" s="16">
        <v>268.10000000000002</v>
      </c>
      <c r="I114" s="10">
        <f t="shared" si="0"/>
        <v>0.49832713754646846</v>
      </c>
    </row>
    <row r="115" spans="1:9" ht="31.5" x14ac:dyDescent="0.2">
      <c r="A115" s="47" t="s">
        <v>157</v>
      </c>
      <c r="B115" s="20" t="s">
        <v>158</v>
      </c>
      <c r="C115" s="19"/>
      <c r="D115" s="19"/>
      <c r="E115" s="19" t="s">
        <v>174</v>
      </c>
      <c r="F115" s="19"/>
      <c r="G115" s="17">
        <f>G116</f>
        <v>400</v>
      </c>
      <c r="H115" s="17">
        <f>H116</f>
        <v>0</v>
      </c>
      <c r="I115" s="8">
        <f t="shared" si="0"/>
        <v>0</v>
      </c>
    </row>
    <row r="116" spans="1:9" x14ac:dyDescent="0.2">
      <c r="A116" s="47"/>
      <c r="B116" s="36" t="s">
        <v>211</v>
      </c>
      <c r="C116" s="9" t="s">
        <v>19</v>
      </c>
      <c r="D116" s="9" t="s">
        <v>159</v>
      </c>
      <c r="E116" s="9" t="s">
        <v>160</v>
      </c>
      <c r="F116" s="9" t="s">
        <v>161</v>
      </c>
      <c r="G116" s="16">
        <v>400</v>
      </c>
      <c r="H116" s="16"/>
      <c r="I116" s="10">
        <f t="shared" ref="I116:I190" si="2">H116/G116</f>
        <v>0</v>
      </c>
    </row>
    <row r="117" spans="1:9" ht="31.5" x14ac:dyDescent="0.2">
      <c r="A117" s="47" t="s">
        <v>162</v>
      </c>
      <c r="B117" s="20" t="s">
        <v>163</v>
      </c>
      <c r="C117" s="19"/>
      <c r="D117" s="19"/>
      <c r="E117" s="19" t="s">
        <v>173</v>
      </c>
      <c r="F117" s="19"/>
      <c r="G117" s="17">
        <f>SUM(G118:G120)</f>
        <v>37483.199999999997</v>
      </c>
      <c r="H117" s="17">
        <f>SUM(H118:H120)</f>
        <v>23231.600000000002</v>
      </c>
      <c r="I117" s="8">
        <f t="shared" si="2"/>
        <v>0.61978699790839642</v>
      </c>
    </row>
    <row r="118" spans="1:9" x14ac:dyDescent="0.2">
      <c r="A118" s="47"/>
      <c r="B118" s="36" t="s">
        <v>169</v>
      </c>
      <c r="C118" s="9" t="s">
        <v>19</v>
      </c>
      <c r="D118" s="9" t="s">
        <v>165</v>
      </c>
      <c r="E118" s="9" t="s">
        <v>166</v>
      </c>
      <c r="F118" s="9" t="s">
        <v>28</v>
      </c>
      <c r="G118" s="16">
        <v>11287.9</v>
      </c>
      <c r="H118" s="16">
        <v>426.9</v>
      </c>
      <c r="I118" s="10">
        <f t="shared" si="2"/>
        <v>3.781925778931422E-2</v>
      </c>
    </row>
    <row r="119" spans="1:9" ht="22.5" x14ac:dyDescent="0.2">
      <c r="A119" s="47"/>
      <c r="B119" s="36" t="s">
        <v>164</v>
      </c>
      <c r="C119" s="9" t="s">
        <v>19</v>
      </c>
      <c r="D119" s="9" t="s">
        <v>165</v>
      </c>
      <c r="E119" s="9" t="s">
        <v>168</v>
      </c>
      <c r="F119" s="9" t="s">
        <v>28</v>
      </c>
      <c r="G119" s="16">
        <v>26.2</v>
      </c>
      <c r="H119" s="16">
        <v>22.8</v>
      </c>
      <c r="I119" s="10">
        <f t="shared" si="2"/>
        <v>0.87022900763358779</v>
      </c>
    </row>
    <row r="120" spans="1:9" ht="33.75" x14ac:dyDescent="0.2">
      <c r="A120" s="47"/>
      <c r="B120" s="36" t="s">
        <v>167</v>
      </c>
      <c r="C120" s="9" t="s">
        <v>19</v>
      </c>
      <c r="D120" s="9" t="s">
        <v>165</v>
      </c>
      <c r="E120" s="9" t="s">
        <v>168</v>
      </c>
      <c r="F120" s="9" t="s">
        <v>28</v>
      </c>
      <c r="G120" s="16">
        <v>26169.1</v>
      </c>
      <c r="H120" s="16">
        <v>22781.9</v>
      </c>
      <c r="I120" s="10">
        <f t="shared" si="2"/>
        <v>0.87056490288164301</v>
      </c>
    </row>
    <row r="121" spans="1:9" ht="21" x14ac:dyDescent="0.2">
      <c r="A121" s="47" t="s">
        <v>171</v>
      </c>
      <c r="B121" s="20" t="s">
        <v>172</v>
      </c>
      <c r="C121" s="9"/>
      <c r="D121" s="9"/>
      <c r="E121" s="19" t="s">
        <v>190</v>
      </c>
      <c r="F121" s="9"/>
      <c r="G121" s="17">
        <f>SUM(G122:G133)</f>
        <v>48152.1</v>
      </c>
      <c r="H121" s="17">
        <f>SUM(H122:H133)</f>
        <v>14661.699999999999</v>
      </c>
      <c r="I121" s="8">
        <f t="shared" si="2"/>
        <v>0.30448723939350514</v>
      </c>
    </row>
    <row r="122" spans="1:9" x14ac:dyDescent="0.2">
      <c r="A122" s="47"/>
      <c r="B122" s="42" t="s">
        <v>188</v>
      </c>
      <c r="C122" s="9" t="s">
        <v>19</v>
      </c>
      <c r="D122" s="9" t="s">
        <v>35</v>
      </c>
      <c r="E122" s="9" t="s">
        <v>189</v>
      </c>
      <c r="F122" s="9" t="s">
        <v>29</v>
      </c>
      <c r="G122" s="16">
        <v>7683</v>
      </c>
      <c r="H122" s="16">
        <v>2705.6</v>
      </c>
      <c r="I122" s="10">
        <f t="shared" si="2"/>
        <v>0.35215410646882728</v>
      </c>
    </row>
    <row r="123" spans="1:9" x14ac:dyDescent="0.2">
      <c r="A123" s="47"/>
      <c r="B123" s="46"/>
      <c r="C123" s="9" t="s">
        <v>19</v>
      </c>
      <c r="D123" s="9" t="s">
        <v>35</v>
      </c>
      <c r="E123" s="9" t="s">
        <v>191</v>
      </c>
      <c r="F123" s="9" t="s">
        <v>29</v>
      </c>
      <c r="G123" s="16">
        <v>6712</v>
      </c>
      <c r="H123" s="16">
        <v>2451.1999999999998</v>
      </c>
      <c r="I123" s="10">
        <f t="shared" si="2"/>
        <v>0.36519666269368295</v>
      </c>
    </row>
    <row r="124" spans="1:9" x14ac:dyDescent="0.2">
      <c r="A124" s="47"/>
      <c r="B124" s="46"/>
      <c r="C124" s="9" t="s">
        <v>19</v>
      </c>
      <c r="D124" s="9" t="s">
        <v>35</v>
      </c>
      <c r="E124" s="9" t="s">
        <v>189</v>
      </c>
      <c r="F124" s="9" t="s">
        <v>28</v>
      </c>
      <c r="G124" s="16">
        <v>763.6</v>
      </c>
      <c r="H124" s="16">
        <v>297.7</v>
      </c>
      <c r="I124" s="10">
        <f t="shared" si="2"/>
        <v>0.38986380303823986</v>
      </c>
    </row>
    <row r="125" spans="1:9" x14ac:dyDescent="0.2">
      <c r="A125" s="47"/>
      <c r="B125" s="46"/>
      <c r="C125" s="9" t="s">
        <v>19</v>
      </c>
      <c r="D125" s="9" t="s">
        <v>35</v>
      </c>
      <c r="E125" s="9" t="s">
        <v>189</v>
      </c>
      <c r="F125" s="9" t="s">
        <v>27</v>
      </c>
      <c r="G125" s="16">
        <v>24.9</v>
      </c>
      <c r="H125" s="16">
        <v>9.4</v>
      </c>
      <c r="I125" s="10">
        <f t="shared" si="2"/>
        <v>0.3775100401606426</v>
      </c>
    </row>
    <row r="126" spans="1:9" x14ac:dyDescent="0.2">
      <c r="A126" s="47"/>
      <c r="B126" s="46"/>
      <c r="C126" s="9" t="s">
        <v>19</v>
      </c>
      <c r="D126" s="9" t="s">
        <v>43</v>
      </c>
      <c r="E126" s="9" t="s">
        <v>279</v>
      </c>
      <c r="F126" s="9" t="s">
        <v>28</v>
      </c>
      <c r="G126" s="16">
        <v>156</v>
      </c>
      <c r="H126" s="16">
        <v>42.9</v>
      </c>
      <c r="I126" s="10">
        <f t="shared" si="2"/>
        <v>0.27499999999999997</v>
      </c>
    </row>
    <row r="127" spans="1:9" x14ac:dyDescent="0.2">
      <c r="A127" s="47"/>
      <c r="B127" s="46"/>
      <c r="C127" s="9" t="s">
        <v>19</v>
      </c>
      <c r="D127" s="9" t="s">
        <v>192</v>
      </c>
      <c r="E127" s="9" t="s">
        <v>189</v>
      </c>
      <c r="F127" s="9" t="s">
        <v>29</v>
      </c>
      <c r="G127" s="16">
        <v>11656</v>
      </c>
      <c r="H127" s="16">
        <v>3839.5</v>
      </c>
      <c r="I127" s="10">
        <f t="shared" si="2"/>
        <v>0.32940116678105696</v>
      </c>
    </row>
    <row r="128" spans="1:9" x14ac:dyDescent="0.2">
      <c r="A128" s="47"/>
      <c r="B128" s="46"/>
      <c r="C128" s="9" t="s">
        <v>19</v>
      </c>
      <c r="D128" s="9" t="s">
        <v>192</v>
      </c>
      <c r="E128" s="9" t="s">
        <v>191</v>
      </c>
      <c r="F128" s="9" t="s">
        <v>29</v>
      </c>
      <c r="G128" s="16">
        <v>10007</v>
      </c>
      <c r="H128" s="16">
        <v>3772.6</v>
      </c>
      <c r="I128" s="10">
        <f t="shared" si="2"/>
        <v>0.37699610272809031</v>
      </c>
    </row>
    <row r="129" spans="1:9" x14ac:dyDescent="0.2">
      <c r="A129" s="47"/>
      <c r="B129" s="46"/>
      <c r="C129" s="9" t="s">
        <v>19</v>
      </c>
      <c r="D129" s="9" t="s">
        <v>192</v>
      </c>
      <c r="E129" s="9" t="s">
        <v>189</v>
      </c>
      <c r="F129" s="9" t="s">
        <v>28</v>
      </c>
      <c r="G129" s="16">
        <v>4102.1000000000004</v>
      </c>
      <c r="H129" s="16">
        <v>1532.8</v>
      </c>
      <c r="I129" s="10">
        <f t="shared" si="2"/>
        <v>0.3736622705443553</v>
      </c>
    </row>
    <row r="130" spans="1:9" x14ac:dyDescent="0.2">
      <c r="A130" s="47"/>
      <c r="B130" s="43"/>
      <c r="C130" s="9" t="s">
        <v>19</v>
      </c>
      <c r="D130" s="9" t="s">
        <v>192</v>
      </c>
      <c r="E130" s="9" t="s">
        <v>189</v>
      </c>
      <c r="F130" s="9" t="s">
        <v>27</v>
      </c>
      <c r="G130" s="16">
        <v>10</v>
      </c>
      <c r="H130" s="16">
        <v>10</v>
      </c>
      <c r="I130" s="10">
        <f t="shared" si="2"/>
        <v>1</v>
      </c>
    </row>
    <row r="131" spans="1:9" ht="22.5" x14ac:dyDescent="0.2">
      <c r="A131" s="47"/>
      <c r="B131" s="36" t="s">
        <v>193</v>
      </c>
      <c r="C131" s="9" t="s">
        <v>19</v>
      </c>
      <c r="D131" s="9" t="s">
        <v>192</v>
      </c>
      <c r="E131" s="9" t="s">
        <v>194</v>
      </c>
      <c r="F131" s="9" t="s">
        <v>28</v>
      </c>
      <c r="G131" s="16">
        <v>37.5</v>
      </c>
      <c r="H131" s="16"/>
      <c r="I131" s="10">
        <f t="shared" si="2"/>
        <v>0</v>
      </c>
    </row>
    <row r="132" spans="1:9" ht="33.75" x14ac:dyDescent="0.2">
      <c r="A132" s="47"/>
      <c r="B132" s="36" t="s">
        <v>195</v>
      </c>
      <c r="C132" s="9" t="s">
        <v>19</v>
      </c>
      <c r="D132" s="9" t="s">
        <v>192</v>
      </c>
      <c r="E132" s="9" t="s">
        <v>196</v>
      </c>
      <c r="F132" s="9" t="s">
        <v>28</v>
      </c>
      <c r="G132" s="16">
        <v>6580</v>
      </c>
      <c r="H132" s="16"/>
      <c r="I132" s="10">
        <f t="shared" si="2"/>
        <v>0</v>
      </c>
    </row>
    <row r="133" spans="1:9" ht="33.75" x14ac:dyDescent="0.2">
      <c r="A133" s="47"/>
      <c r="B133" s="36" t="s">
        <v>197</v>
      </c>
      <c r="C133" s="9" t="s">
        <v>19</v>
      </c>
      <c r="D133" s="9" t="s">
        <v>192</v>
      </c>
      <c r="E133" s="9" t="s">
        <v>196</v>
      </c>
      <c r="F133" s="9" t="s">
        <v>28</v>
      </c>
      <c r="G133" s="16">
        <v>420</v>
      </c>
      <c r="H133" s="16"/>
      <c r="I133" s="10">
        <f t="shared" si="2"/>
        <v>0</v>
      </c>
    </row>
    <row r="134" spans="1:9" ht="35.25" customHeight="1" x14ac:dyDescent="0.2">
      <c r="A134" s="47" t="s">
        <v>198</v>
      </c>
      <c r="B134" s="20" t="s">
        <v>199</v>
      </c>
      <c r="C134" s="19"/>
      <c r="D134" s="19"/>
      <c r="E134" s="19" t="s">
        <v>200</v>
      </c>
      <c r="F134" s="19"/>
      <c r="G134" s="17">
        <f>G135+G136</f>
        <v>25</v>
      </c>
      <c r="H134" s="17">
        <f>H135+H136</f>
        <v>0</v>
      </c>
      <c r="I134" s="8">
        <f t="shared" si="2"/>
        <v>0</v>
      </c>
    </row>
    <row r="135" spans="1:9" ht="15" customHeight="1" x14ac:dyDescent="0.2">
      <c r="A135" s="47"/>
      <c r="B135" s="42" t="s">
        <v>187</v>
      </c>
      <c r="C135" s="9" t="s">
        <v>19</v>
      </c>
      <c r="D135" s="9" t="s">
        <v>201</v>
      </c>
      <c r="E135" s="9" t="s">
        <v>202</v>
      </c>
      <c r="F135" s="9" t="s">
        <v>28</v>
      </c>
      <c r="G135" s="16">
        <v>20</v>
      </c>
      <c r="H135" s="16"/>
      <c r="I135" s="10">
        <f t="shared" si="2"/>
        <v>0</v>
      </c>
    </row>
    <row r="136" spans="1:9" x14ac:dyDescent="0.2">
      <c r="A136" s="47"/>
      <c r="B136" s="43"/>
      <c r="C136" s="9" t="s">
        <v>19</v>
      </c>
      <c r="D136" s="9" t="s">
        <v>255</v>
      </c>
      <c r="E136" s="9" t="s">
        <v>202</v>
      </c>
      <c r="F136" s="9" t="s">
        <v>28</v>
      </c>
      <c r="G136" s="16">
        <v>5</v>
      </c>
      <c r="H136" s="16"/>
      <c r="I136" s="10">
        <f t="shared" si="2"/>
        <v>0</v>
      </c>
    </row>
    <row r="137" spans="1:9" ht="31.5" x14ac:dyDescent="0.2">
      <c r="A137" s="47" t="s">
        <v>203</v>
      </c>
      <c r="B137" s="20" t="s">
        <v>204</v>
      </c>
      <c r="C137" s="19"/>
      <c r="D137" s="19"/>
      <c r="E137" s="19" t="s">
        <v>205</v>
      </c>
      <c r="F137" s="19"/>
      <c r="G137" s="17">
        <f>G138+G139</f>
        <v>933.1</v>
      </c>
      <c r="H137" s="17">
        <f>H138+H139</f>
        <v>0</v>
      </c>
      <c r="I137" s="8">
        <f t="shared" si="2"/>
        <v>0</v>
      </c>
    </row>
    <row r="138" spans="1:9" ht="18" customHeight="1" x14ac:dyDescent="0.2">
      <c r="A138" s="47"/>
      <c r="B138" s="36" t="s">
        <v>207</v>
      </c>
      <c r="C138" s="9" t="s">
        <v>19</v>
      </c>
      <c r="D138" s="9" t="s">
        <v>201</v>
      </c>
      <c r="E138" s="9" t="s">
        <v>206</v>
      </c>
      <c r="F138" s="9" t="s">
        <v>28</v>
      </c>
      <c r="G138" s="16">
        <v>366</v>
      </c>
      <c r="H138" s="16"/>
      <c r="I138" s="10">
        <f t="shared" si="2"/>
        <v>0</v>
      </c>
    </row>
    <row r="139" spans="1:9" ht="90" x14ac:dyDescent="0.2">
      <c r="A139" s="47"/>
      <c r="B139" s="36" t="s">
        <v>265</v>
      </c>
      <c r="C139" s="9" t="s">
        <v>19</v>
      </c>
      <c r="D139" s="9" t="s">
        <v>201</v>
      </c>
      <c r="E139" s="9" t="s">
        <v>264</v>
      </c>
      <c r="F139" s="9" t="s">
        <v>28</v>
      </c>
      <c r="G139" s="16">
        <v>567.1</v>
      </c>
      <c r="H139" s="16"/>
      <c r="I139" s="10">
        <f t="shared" si="2"/>
        <v>0</v>
      </c>
    </row>
    <row r="140" spans="1:9" ht="15.75" customHeight="1" x14ac:dyDescent="0.2">
      <c r="A140" s="47" t="s">
        <v>208</v>
      </c>
      <c r="B140" s="20" t="s">
        <v>209</v>
      </c>
      <c r="C140" s="19"/>
      <c r="D140" s="19"/>
      <c r="E140" s="19" t="s">
        <v>210</v>
      </c>
      <c r="F140" s="19"/>
      <c r="G140" s="17">
        <f>SUM(G141:G184)</f>
        <v>112487.09999999996</v>
      </c>
      <c r="H140" s="17">
        <f>SUM(H141:H184)</f>
        <v>44452.299999999988</v>
      </c>
      <c r="I140" s="8">
        <f t="shared" si="2"/>
        <v>0.39517686916988709</v>
      </c>
    </row>
    <row r="141" spans="1:9" x14ac:dyDescent="0.2">
      <c r="A141" s="47"/>
      <c r="B141" s="42" t="s">
        <v>212</v>
      </c>
      <c r="C141" s="9" t="s">
        <v>19</v>
      </c>
      <c r="D141" s="9" t="s">
        <v>213</v>
      </c>
      <c r="E141" s="9" t="s">
        <v>214</v>
      </c>
      <c r="F141" s="9" t="s">
        <v>29</v>
      </c>
      <c r="G141" s="16">
        <v>1550.5</v>
      </c>
      <c r="H141" s="16">
        <v>549.5</v>
      </c>
      <c r="I141" s="10">
        <f t="shared" si="2"/>
        <v>0.35440180586907449</v>
      </c>
    </row>
    <row r="142" spans="1:9" x14ac:dyDescent="0.2">
      <c r="A142" s="47"/>
      <c r="B142" s="43"/>
      <c r="C142" s="9" t="s">
        <v>19</v>
      </c>
      <c r="D142" s="9" t="s">
        <v>213</v>
      </c>
      <c r="E142" s="9" t="s">
        <v>215</v>
      </c>
      <c r="F142" s="9" t="s">
        <v>29</v>
      </c>
      <c r="G142" s="16">
        <v>1356</v>
      </c>
      <c r="H142" s="16">
        <v>618.70000000000005</v>
      </c>
      <c r="I142" s="10">
        <f t="shared" si="2"/>
        <v>0.45626843657817112</v>
      </c>
    </row>
    <row r="143" spans="1:9" ht="12.75" customHeight="1" x14ac:dyDescent="0.2">
      <c r="A143" s="47"/>
      <c r="B143" s="42" t="s">
        <v>216</v>
      </c>
      <c r="C143" s="9" t="s">
        <v>19</v>
      </c>
      <c r="D143" s="9" t="s">
        <v>217</v>
      </c>
      <c r="E143" s="9" t="s">
        <v>218</v>
      </c>
      <c r="F143" s="9" t="s">
        <v>29</v>
      </c>
      <c r="G143" s="16">
        <v>28343.1</v>
      </c>
      <c r="H143" s="16">
        <v>8515.5</v>
      </c>
      <c r="I143" s="10">
        <f t="shared" si="2"/>
        <v>0.30044349418376959</v>
      </c>
    </row>
    <row r="144" spans="1:9" x14ac:dyDescent="0.2">
      <c r="A144" s="47"/>
      <c r="B144" s="46"/>
      <c r="C144" s="9" t="s">
        <v>19</v>
      </c>
      <c r="D144" s="9" t="s">
        <v>217</v>
      </c>
      <c r="E144" s="9" t="s">
        <v>219</v>
      </c>
      <c r="F144" s="9" t="s">
        <v>29</v>
      </c>
      <c r="G144" s="16">
        <v>24761</v>
      </c>
      <c r="H144" s="16">
        <v>11028.4</v>
      </c>
      <c r="I144" s="10">
        <f t="shared" si="2"/>
        <v>0.44539396631800005</v>
      </c>
    </row>
    <row r="145" spans="1:9" x14ac:dyDescent="0.2">
      <c r="A145" s="47"/>
      <c r="B145" s="46"/>
      <c r="C145" s="9" t="s">
        <v>19</v>
      </c>
      <c r="D145" s="9" t="s">
        <v>217</v>
      </c>
      <c r="E145" s="9" t="s">
        <v>218</v>
      </c>
      <c r="F145" s="9" t="s">
        <v>28</v>
      </c>
      <c r="G145" s="16">
        <v>11167.5</v>
      </c>
      <c r="H145" s="16">
        <v>4778.2</v>
      </c>
      <c r="I145" s="10">
        <f t="shared" si="2"/>
        <v>0.42786657712111037</v>
      </c>
    </row>
    <row r="146" spans="1:9" x14ac:dyDescent="0.2">
      <c r="A146" s="47"/>
      <c r="B146" s="46"/>
      <c r="C146" s="9" t="s">
        <v>19</v>
      </c>
      <c r="D146" s="9" t="s">
        <v>217</v>
      </c>
      <c r="E146" s="9" t="s">
        <v>218</v>
      </c>
      <c r="F146" s="9" t="s">
        <v>27</v>
      </c>
      <c r="G146" s="16">
        <v>30</v>
      </c>
      <c r="H146" s="16">
        <v>29</v>
      </c>
      <c r="I146" s="10">
        <f t="shared" si="2"/>
        <v>0.96666666666666667</v>
      </c>
    </row>
    <row r="147" spans="1:9" x14ac:dyDescent="0.2">
      <c r="A147" s="47"/>
      <c r="B147" s="46"/>
      <c r="C147" s="9" t="s">
        <v>19</v>
      </c>
      <c r="D147" s="9" t="s">
        <v>43</v>
      </c>
      <c r="E147" s="9" t="s">
        <v>218</v>
      </c>
      <c r="F147" s="9" t="s">
        <v>28</v>
      </c>
      <c r="G147" s="16">
        <v>227.7</v>
      </c>
      <c r="H147" s="16">
        <v>109.2</v>
      </c>
      <c r="I147" s="10">
        <f t="shared" si="2"/>
        <v>0.47957839262187091</v>
      </c>
    </row>
    <row r="148" spans="1:9" x14ac:dyDescent="0.2">
      <c r="A148" s="47"/>
      <c r="B148" s="43"/>
      <c r="C148" s="9" t="s">
        <v>19</v>
      </c>
      <c r="D148" s="9" t="s">
        <v>249</v>
      </c>
      <c r="E148" s="9" t="s">
        <v>218</v>
      </c>
      <c r="F148" s="9" t="s">
        <v>28</v>
      </c>
      <c r="G148" s="16">
        <v>444.7</v>
      </c>
      <c r="H148" s="16"/>
      <c r="I148" s="10">
        <f t="shared" si="2"/>
        <v>0</v>
      </c>
    </row>
    <row r="149" spans="1:9" x14ac:dyDescent="0.2">
      <c r="A149" s="47"/>
      <c r="B149" s="42" t="s">
        <v>220</v>
      </c>
      <c r="C149" s="9" t="s">
        <v>19</v>
      </c>
      <c r="D149" s="9" t="s">
        <v>201</v>
      </c>
      <c r="E149" s="9" t="s">
        <v>221</v>
      </c>
      <c r="F149" s="9" t="s">
        <v>29</v>
      </c>
      <c r="G149" s="16">
        <v>2754</v>
      </c>
      <c r="H149" s="16">
        <v>856.2</v>
      </c>
      <c r="I149" s="10">
        <f t="shared" si="2"/>
        <v>0.31089324618736386</v>
      </c>
    </row>
    <row r="150" spans="1:9" x14ac:dyDescent="0.2">
      <c r="A150" s="47"/>
      <c r="B150" s="46"/>
      <c r="C150" s="9" t="s">
        <v>19</v>
      </c>
      <c r="D150" s="9" t="s">
        <v>201</v>
      </c>
      <c r="E150" s="9" t="s">
        <v>222</v>
      </c>
      <c r="F150" s="9" t="s">
        <v>29</v>
      </c>
      <c r="G150" s="16">
        <v>2407</v>
      </c>
      <c r="H150" s="16">
        <v>860.8</v>
      </c>
      <c r="I150" s="10">
        <f t="shared" si="2"/>
        <v>0.35762359783963438</v>
      </c>
    </row>
    <row r="151" spans="1:9" x14ac:dyDescent="0.2">
      <c r="A151" s="47"/>
      <c r="B151" s="46"/>
      <c r="C151" s="9" t="s">
        <v>19</v>
      </c>
      <c r="D151" s="9" t="s">
        <v>201</v>
      </c>
      <c r="E151" s="9" t="s">
        <v>221</v>
      </c>
      <c r="F151" s="9" t="s">
        <v>28</v>
      </c>
      <c r="G151" s="16">
        <v>3384.9</v>
      </c>
      <c r="H151" s="16">
        <v>2260.9</v>
      </c>
      <c r="I151" s="10">
        <f t="shared" si="2"/>
        <v>0.66793701438742648</v>
      </c>
    </row>
    <row r="152" spans="1:9" x14ac:dyDescent="0.2">
      <c r="A152" s="47"/>
      <c r="B152" s="43"/>
      <c r="C152" s="9" t="s">
        <v>19</v>
      </c>
      <c r="D152" s="9" t="s">
        <v>201</v>
      </c>
      <c r="E152" s="9" t="s">
        <v>221</v>
      </c>
      <c r="F152" s="9" t="s">
        <v>27</v>
      </c>
      <c r="G152" s="16">
        <v>288.60000000000002</v>
      </c>
      <c r="H152" s="16">
        <v>281.60000000000002</v>
      </c>
      <c r="I152" s="10">
        <f t="shared" si="2"/>
        <v>0.97574497574497576</v>
      </c>
    </row>
    <row r="153" spans="1:9" x14ac:dyDescent="0.2">
      <c r="A153" s="47"/>
      <c r="B153" s="42" t="s">
        <v>223</v>
      </c>
      <c r="C153" s="9" t="s">
        <v>19</v>
      </c>
      <c r="D153" s="9" t="s">
        <v>201</v>
      </c>
      <c r="E153" s="9" t="s">
        <v>224</v>
      </c>
      <c r="F153" s="9" t="s">
        <v>28</v>
      </c>
      <c r="G153" s="16">
        <v>150</v>
      </c>
      <c r="H153" s="16">
        <v>22.5</v>
      </c>
      <c r="I153" s="10">
        <f t="shared" si="2"/>
        <v>0.15</v>
      </c>
    </row>
    <row r="154" spans="1:9" x14ac:dyDescent="0.2">
      <c r="A154" s="47"/>
      <c r="B154" s="43"/>
      <c r="C154" s="9" t="s">
        <v>19</v>
      </c>
      <c r="D154" s="9" t="s">
        <v>26</v>
      </c>
      <c r="E154" s="9" t="s">
        <v>224</v>
      </c>
      <c r="F154" s="9" t="s">
        <v>28</v>
      </c>
      <c r="G154" s="16">
        <v>350</v>
      </c>
      <c r="H154" s="16">
        <v>48.7</v>
      </c>
      <c r="I154" s="10">
        <f t="shared" si="2"/>
        <v>0.13914285714285715</v>
      </c>
    </row>
    <row r="155" spans="1:9" x14ac:dyDescent="0.2">
      <c r="A155" s="47"/>
      <c r="B155" s="42" t="s">
        <v>225</v>
      </c>
      <c r="C155" s="9" t="s">
        <v>19</v>
      </c>
      <c r="D155" s="9" t="s">
        <v>226</v>
      </c>
      <c r="E155" s="9" t="s">
        <v>227</v>
      </c>
      <c r="F155" s="9" t="s">
        <v>28</v>
      </c>
      <c r="G155" s="16">
        <v>360</v>
      </c>
      <c r="H155" s="16">
        <v>260</v>
      </c>
      <c r="I155" s="10">
        <f t="shared" si="2"/>
        <v>0.72222222222222221</v>
      </c>
    </row>
    <row r="156" spans="1:9" x14ac:dyDescent="0.2">
      <c r="A156" s="47"/>
      <c r="B156" s="46"/>
      <c r="C156" s="9" t="s">
        <v>19</v>
      </c>
      <c r="D156" s="9" t="s">
        <v>150</v>
      </c>
      <c r="E156" s="9" t="s">
        <v>271</v>
      </c>
      <c r="F156" s="9" t="s">
        <v>28</v>
      </c>
      <c r="G156" s="16">
        <v>253.2</v>
      </c>
      <c r="H156" s="16">
        <v>223</v>
      </c>
      <c r="I156" s="10">
        <f t="shared" si="2"/>
        <v>0.88072669826224337</v>
      </c>
    </row>
    <row r="157" spans="1:9" x14ac:dyDescent="0.2">
      <c r="A157" s="47"/>
      <c r="B157" s="43"/>
      <c r="C157" s="9" t="s">
        <v>19</v>
      </c>
      <c r="D157" s="9" t="s">
        <v>139</v>
      </c>
      <c r="E157" s="9" t="s">
        <v>227</v>
      </c>
      <c r="F157" s="9" t="s">
        <v>28</v>
      </c>
      <c r="G157" s="16">
        <v>500</v>
      </c>
      <c r="H157" s="16">
        <v>219.4</v>
      </c>
      <c r="I157" s="10">
        <f t="shared" si="2"/>
        <v>0.43880000000000002</v>
      </c>
    </row>
    <row r="158" spans="1:9" x14ac:dyDescent="0.2">
      <c r="A158" s="47"/>
      <c r="B158" s="42" t="s">
        <v>228</v>
      </c>
      <c r="C158" s="9" t="s">
        <v>19</v>
      </c>
      <c r="D158" s="9" t="s">
        <v>229</v>
      </c>
      <c r="E158" s="9" t="s">
        <v>230</v>
      </c>
      <c r="F158" s="9" t="s">
        <v>28</v>
      </c>
      <c r="G158" s="16">
        <v>9.8000000000000007</v>
      </c>
      <c r="H158" s="16">
        <v>5.8</v>
      </c>
      <c r="I158" s="10">
        <f t="shared" si="2"/>
        <v>0.59183673469387754</v>
      </c>
    </row>
    <row r="159" spans="1:9" x14ac:dyDescent="0.2">
      <c r="A159" s="47"/>
      <c r="B159" s="46"/>
      <c r="C159" s="9" t="s">
        <v>19</v>
      </c>
      <c r="D159" s="9" t="s">
        <v>201</v>
      </c>
      <c r="E159" s="9" t="s">
        <v>231</v>
      </c>
      <c r="F159" s="9" t="s">
        <v>29</v>
      </c>
      <c r="G159" s="16">
        <v>1117.9000000000001</v>
      </c>
      <c r="H159" s="16">
        <v>499.2</v>
      </c>
      <c r="I159" s="10">
        <f t="shared" si="2"/>
        <v>0.44655156990786293</v>
      </c>
    </row>
    <row r="160" spans="1:9" x14ac:dyDescent="0.2">
      <c r="A160" s="47"/>
      <c r="B160" s="46"/>
      <c r="C160" s="9" t="s">
        <v>19</v>
      </c>
      <c r="D160" s="9" t="s">
        <v>201</v>
      </c>
      <c r="E160" s="9" t="s">
        <v>231</v>
      </c>
      <c r="F160" s="9" t="s">
        <v>28</v>
      </c>
      <c r="G160" s="16">
        <v>219.6</v>
      </c>
      <c r="H160" s="16">
        <v>87</v>
      </c>
      <c r="I160" s="10">
        <f t="shared" si="2"/>
        <v>0.39617486338797814</v>
      </c>
    </row>
    <row r="161" spans="1:9" x14ac:dyDescent="0.2">
      <c r="A161" s="47"/>
      <c r="B161" s="46"/>
      <c r="C161" s="9" t="s">
        <v>19</v>
      </c>
      <c r="D161" s="9" t="s">
        <v>43</v>
      </c>
      <c r="E161" s="9" t="s">
        <v>231</v>
      </c>
      <c r="F161" s="9" t="s">
        <v>28</v>
      </c>
      <c r="G161" s="16">
        <v>16.600000000000001</v>
      </c>
      <c r="H161" s="16">
        <v>16.600000000000001</v>
      </c>
      <c r="I161" s="10">
        <f t="shared" si="2"/>
        <v>1</v>
      </c>
    </row>
    <row r="162" spans="1:9" x14ac:dyDescent="0.2">
      <c r="A162" s="47"/>
      <c r="B162" s="46"/>
      <c r="C162" s="9" t="s">
        <v>19</v>
      </c>
      <c r="D162" s="9" t="s">
        <v>201</v>
      </c>
      <c r="E162" s="9" t="s">
        <v>232</v>
      </c>
      <c r="F162" s="9" t="s">
        <v>29</v>
      </c>
      <c r="G162" s="16">
        <v>605.5</v>
      </c>
      <c r="H162" s="16">
        <v>242.8</v>
      </c>
      <c r="I162" s="10">
        <f t="shared" si="2"/>
        <v>0.40099091659785302</v>
      </c>
    </row>
    <row r="163" spans="1:9" x14ac:dyDescent="0.2">
      <c r="A163" s="47"/>
      <c r="B163" s="46"/>
      <c r="C163" s="9" t="s">
        <v>19</v>
      </c>
      <c r="D163" s="9" t="s">
        <v>201</v>
      </c>
      <c r="E163" s="9" t="s">
        <v>232</v>
      </c>
      <c r="F163" s="9" t="s">
        <v>28</v>
      </c>
      <c r="G163" s="16">
        <v>49.4</v>
      </c>
      <c r="H163" s="16">
        <v>7.7</v>
      </c>
      <c r="I163" s="10">
        <f t="shared" si="2"/>
        <v>0.15587044534412955</v>
      </c>
    </row>
    <row r="164" spans="1:9" x14ac:dyDescent="0.2">
      <c r="A164" s="47"/>
      <c r="B164" s="46"/>
      <c r="C164" s="9" t="s">
        <v>19</v>
      </c>
      <c r="D164" s="9" t="s">
        <v>201</v>
      </c>
      <c r="E164" s="9" t="s">
        <v>233</v>
      </c>
      <c r="F164" s="9" t="s">
        <v>29</v>
      </c>
      <c r="G164" s="16">
        <v>599.70000000000005</v>
      </c>
      <c r="H164" s="16">
        <v>266.10000000000002</v>
      </c>
      <c r="I164" s="10">
        <f t="shared" si="2"/>
        <v>0.44372186093046523</v>
      </c>
    </row>
    <row r="165" spans="1:9" x14ac:dyDescent="0.2">
      <c r="A165" s="47"/>
      <c r="B165" s="46"/>
      <c r="C165" s="9" t="s">
        <v>19</v>
      </c>
      <c r="D165" s="9" t="s">
        <v>201</v>
      </c>
      <c r="E165" s="9" t="s">
        <v>233</v>
      </c>
      <c r="F165" s="9" t="s">
        <v>28</v>
      </c>
      <c r="G165" s="16">
        <v>55.2</v>
      </c>
      <c r="H165" s="16">
        <v>4.2</v>
      </c>
      <c r="I165" s="10">
        <f t="shared" si="2"/>
        <v>7.6086956521739135E-2</v>
      </c>
    </row>
    <row r="166" spans="1:9" x14ac:dyDescent="0.2">
      <c r="A166" s="47"/>
      <c r="B166" s="46"/>
      <c r="C166" s="9" t="s">
        <v>19</v>
      </c>
      <c r="D166" s="9" t="s">
        <v>201</v>
      </c>
      <c r="E166" s="9" t="s">
        <v>234</v>
      </c>
      <c r="F166" s="9" t="s">
        <v>28</v>
      </c>
      <c r="G166" s="16">
        <v>0.7</v>
      </c>
      <c r="H166" s="16"/>
      <c r="I166" s="10">
        <f t="shared" si="2"/>
        <v>0</v>
      </c>
    </row>
    <row r="167" spans="1:9" x14ac:dyDescent="0.2">
      <c r="A167" s="47"/>
      <c r="B167" s="46"/>
      <c r="C167" s="9" t="s">
        <v>19</v>
      </c>
      <c r="D167" s="9" t="s">
        <v>201</v>
      </c>
      <c r="E167" s="9" t="s">
        <v>235</v>
      </c>
      <c r="F167" s="9" t="s">
        <v>29</v>
      </c>
      <c r="G167" s="16">
        <v>38.5</v>
      </c>
      <c r="H167" s="16">
        <v>38.5</v>
      </c>
      <c r="I167" s="10">
        <f t="shared" si="2"/>
        <v>1</v>
      </c>
    </row>
    <row r="168" spans="1:9" x14ac:dyDescent="0.2">
      <c r="A168" s="47"/>
      <c r="B168" s="46"/>
      <c r="C168" s="9" t="s">
        <v>19</v>
      </c>
      <c r="D168" s="9" t="s">
        <v>201</v>
      </c>
      <c r="E168" s="9" t="s">
        <v>235</v>
      </c>
      <c r="F168" s="9" t="s">
        <v>28</v>
      </c>
      <c r="G168" s="16">
        <v>2.7</v>
      </c>
      <c r="H168" s="16">
        <v>2.7</v>
      </c>
      <c r="I168" s="10">
        <f t="shared" si="2"/>
        <v>1</v>
      </c>
    </row>
    <row r="169" spans="1:9" x14ac:dyDescent="0.2">
      <c r="A169" s="47"/>
      <c r="B169" s="46"/>
      <c r="C169" s="9" t="s">
        <v>19</v>
      </c>
      <c r="D169" s="9" t="s">
        <v>201</v>
      </c>
      <c r="E169" s="9" t="s">
        <v>236</v>
      </c>
      <c r="F169" s="9" t="s">
        <v>28</v>
      </c>
      <c r="G169" s="16">
        <v>460.4</v>
      </c>
      <c r="H169" s="16"/>
      <c r="I169" s="10">
        <f t="shared" si="2"/>
        <v>0</v>
      </c>
    </row>
    <row r="170" spans="1:9" x14ac:dyDescent="0.2">
      <c r="A170" s="47"/>
      <c r="B170" s="46"/>
      <c r="C170" s="9" t="s">
        <v>19</v>
      </c>
      <c r="D170" s="9" t="s">
        <v>238</v>
      </c>
      <c r="E170" s="9" t="s">
        <v>237</v>
      </c>
      <c r="F170" s="9" t="s">
        <v>28</v>
      </c>
      <c r="G170" s="16">
        <v>306</v>
      </c>
      <c r="H170" s="16"/>
      <c r="I170" s="10">
        <f t="shared" si="2"/>
        <v>0</v>
      </c>
    </row>
    <row r="171" spans="1:9" x14ac:dyDescent="0.2">
      <c r="A171" s="47"/>
      <c r="B171" s="46"/>
      <c r="C171" s="9" t="s">
        <v>19</v>
      </c>
      <c r="D171" s="9" t="s">
        <v>239</v>
      </c>
      <c r="E171" s="9" t="s">
        <v>240</v>
      </c>
      <c r="F171" s="9" t="s">
        <v>29</v>
      </c>
      <c r="G171" s="16">
        <v>599.70000000000005</v>
      </c>
      <c r="H171" s="16">
        <v>244.8</v>
      </c>
      <c r="I171" s="10">
        <f t="shared" si="2"/>
        <v>0.40820410205102547</v>
      </c>
    </row>
    <row r="172" spans="1:9" x14ac:dyDescent="0.2">
      <c r="A172" s="47"/>
      <c r="B172" s="46"/>
      <c r="C172" s="9" t="s">
        <v>19</v>
      </c>
      <c r="D172" s="9" t="s">
        <v>239</v>
      </c>
      <c r="E172" s="9" t="s">
        <v>240</v>
      </c>
      <c r="F172" s="9" t="s">
        <v>28</v>
      </c>
      <c r="G172" s="16">
        <v>30</v>
      </c>
      <c r="H172" s="16"/>
      <c r="I172" s="10">
        <f t="shared" si="2"/>
        <v>0</v>
      </c>
    </row>
    <row r="173" spans="1:9" x14ac:dyDescent="0.2">
      <c r="A173" s="47"/>
      <c r="B173" s="46"/>
      <c r="C173" s="9" t="s">
        <v>19</v>
      </c>
      <c r="D173" s="9" t="s">
        <v>159</v>
      </c>
      <c r="E173" s="9" t="s">
        <v>240</v>
      </c>
      <c r="F173" s="9" t="s">
        <v>161</v>
      </c>
      <c r="G173" s="16">
        <v>15500</v>
      </c>
      <c r="H173" s="16">
        <v>7951.1</v>
      </c>
      <c r="I173" s="10">
        <f t="shared" si="2"/>
        <v>0.51297419354838714</v>
      </c>
    </row>
    <row r="174" spans="1:9" x14ac:dyDescent="0.2">
      <c r="A174" s="47"/>
      <c r="B174" s="46"/>
      <c r="C174" s="9" t="s">
        <v>19</v>
      </c>
      <c r="D174" s="9" t="s">
        <v>239</v>
      </c>
      <c r="E174" s="9" t="s">
        <v>241</v>
      </c>
      <c r="F174" s="9" t="s">
        <v>29</v>
      </c>
      <c r="G174" s="16">
        <v>1211.4000000000001</v>
      </c>
      <c r="H174" s="16">
        <v>469.6</v>
      </c>
      <c r="I174" s="10">
        <f t="shared" si="2"/>
        <v>0.38765065213802213</v>
      </c>
    </row>
    <row r="175" spans="1:9" x14ac:dyDescent="0.2">
      <c r="A175" s="47"/>
      <c r="B175" s="43"/>
      <c r="C175" s="9" t="s">
        <v>19</v>
      </c>
      <c r="D175" s="9" t="s">
        <v>239</v>
      </c>
      <c r="E175" s="9" t="s">
        <v>241</v>
      </c>
      <c r="F175" s="9" t="s">
        <v>28</v>
      </c>
      <c r="G175" s="16">
        <v>107.9</v>
      </c>
      <c r="H175" s="16">
        <v>16.100000000000001</v>
      </c>
      <c r="I175" s="10">
        <f t="shared" si="2"/>
        <v>0.14921223354958296</v>
      </c>
    </row>
    <row r="176" spans="1:9" ht="17.25" customHeight="1" x14ac:dyDescent="0.2">
      <c r="A176" s="47"/>
      <c r="B176" s="42" t="s">
        <v>242</v>
      </c>
      <c r="C176" s="9" t="s">
        <v>19</v>
      </c>
      <c r="D176" s="9" t="s">
        <v>217</v>
      </c>
      <c r="E176" s="9" t="s">
        <v>243</v>
      </c>
      <c r="F176" s="9" t="s">
        <v>29</v>
      </c>
      <c r="G176" s="16">
        <v>1293.9000000000001</v>
      </c>
      <c r="H176" s="16">
        <v>352.1</v>
      </c>
      <c r="I176" s="10">
        <f t="shared" si="2"/>
        <v>0.27212303887471984</v>
      </c>
    </row>
    <row r="177" spans="1:9" ht="19.5" customHeight="1" x14ac:dyDescent="0.2">
      <c r="A177" s="47"/>
      <c r="B177" s="43"/>
      <c r="C177" s="9" t="s">
        <v>19</v>
      </c>
      <c r="D177" s="9" t="s">
        <v>217</v>
      </c>
      <c r="E177" s="9" t="s">
        <v>243</v>
      </c>
      <c r="F177" s="9" t="s">
        <v>28</v>
      </c>
      <c r="G177" s="16">
        <v>32.5</v>
      </c>
      <c r="H177" s="16"/>
      <c r="I177" s="10">
        <f t="shared" si="2"/>
        <v>0</v>
      </c>
    </row>
    <row r="178" spans="1:9" ht="45" x14ac:dyDescent="0.2">
      <c r="A178" s="47"/>
      <c r="B178" s="36" t="s">
        <v>244</v>
      </c>
      <c r="C178" s="9" t="s">
        <v>19</v>
      </c>
      <c r="D178" s="9" t="s">
        <v>245</v>
      </c>
      <c r="E178" s="9" t="s">
        <v>246</v>
      </c>
      <c r="F178" s="9" t="s">
        <v>161</v>
      </c>
      <c r="G178" s="16">
        <v>3680.7</v>
      </c>
      <c r="H178" s="16">
        <v>2549.1</v>
      </c>
      <c r="I178" s="10">
        <f t="shared" si="2"/>
        <v>0.69255848072377535</v>
      </c>
    </row>
    <row r="179" spans="1:9" x14ac:dyDescent="0.2">
      <c r="A179" s="47"/>
      <c r="B179" s="42" t="s">
        <v>247</v>
      </c>
      <c r="C179" s="9" t="s">
        <v>19</v>
      </c>
      <c r="D179" s="9" t="s">
        <v>33</v>
      </c>
      <c r="E179" s="9" t="s">
        <v>248</v>
      </c>
      <c r="F179" s="9" t="s">
        <v>28</v>
      </c>
      <c r="G179" s="16">
        <v>4000</v>
      </c>
      <c r="H179" s="16"/>
      <c r="I179" s="10">
        <f t="shared" si="2"/>
        <v>0</v>
      </c>
    </row>
    <row r="180" spans="1:9" x14ac:dyDescent="0.2">
      <c r="A180" s="47"/>
      <c r="B180" s="46"/>
      <c r="C180" s="9" t="s">
        <v>19</v>
      </c>
      <c r="D180" s="9" t="s">
        <v>35</v>
      </c>
      <c r="E180" s="9" t="s">
        <v>248</v>
      </c>
      <c r="F180" s="9" t="s">
        <v>28</v>
      </c>
      <c r="G180" s="16">
        <v>450</v>
      </c>
      <c r="H180" s="16">
        <v>90</v>
      </c>
      <c r="I180" s="10">
        <f t="shared" si="2"/>
        <v>0.2</v>
      </c>
    </row>
    <row r="181" spans="1:9" x14ac:dyDescent="0.2">
      <c r="A181" s="47"/>
      <c r="B181" s="46"/>
      <c r="C181" s="9" t="s">
        <v>19</v>
      </c>
      <c r="D181" s="9" t="s">
        <v>20</v>
      </c>
      <c r="E181" s="9" t="s">
        <v>248</v>
      </c>
      <c r="F181" s="9" t="s">
        <v>28</v>
      </c>
      <c r="G181" s="16">
        <v>100</v>
      </c>
      <c r="H181" s="16"/>
      <c r="I181" s="10">
        <f t="shared" si="2"/>
        <v>0</v>
      </c>
    </row>
    <row r="182" spans="1:9" x14ac:dyDescent="0.2">
      <c r="A182" s="47"/>
      <c r="B182" s="46"/>
      <c r="C182" s="9" t="s">
        <v>19</v>
      </c>
      <c r="D182" s="9" t="s">
        <v>192</v>
      </c>
      <c r="E182" s="9" t="s">
        <v>248</v>
      </c>
      <c r="F182" s="9" t="s">
        <v>28</v>
      </c>
      <c r="G182" s="16">
        <v>2950.8</v>
      </c>
      <c r="H182" s="16">
        <v>515.70000000000005</v>
      </c>
      <c r="I182" s="10">
        <f t="shared" si="2"/>
        <v>0.17476616510776738</v>
      </c>
    </row>
    <row r="183" spans="1:9" x14ac:dyDescent="0.2">
      <c r="A183" s="47"/>
      <c r="B183" s="46"/>
      <c r="C183" s="9" t="s">
        <v>21</v>
      </c>
      <c r="D183" s="9" t="s">
        <v>25</v>
      </c>
      <c r="E183" s="9" t="s">
        <v>248</v>
      </c>
      <c r="F183" s="9" t="s">
        <v>28</v>
      </c>
      <c r="G183" s="16">
        <v>590</v>
      </c>
      <c r="H183" s="16">
        <v>301.60000000000002</v>
      </c>
      <c r="I183" s="10">
        <f t="shared" si="2"/>
        <v>0.51118644067796615</v>
      </c>
    </row>
    <row r="184" spans="1:9" x14ac:dyDescent="0.2">
      <c r="A184" s="47"/>
      <c r="B184" s="46"/>
      <c r="C184" s="9" t="s">
        <v>21</v>
      </c>
      <c r="D184" s="9" t="s">
        <v>25</v>
      </c>
      <c r="E184" s="9" t="s">
        <v>248</v>
      </c>
      <c r="F184" s="9" t="s">
        <v>30</v>
      </c>
      <c r="G184" s="16">
        <v>130</v>
      </c>
      <c r="H184" s="16">
        <v>130</v>
      </c>
      <c r="I184" s="10">
        <f t="shared" si="2"/>
        <v>1</v>
      </c>
    </row>
    <row r="185" spans="1:9" ht="31.5" x14ac:dyDescent="0.2">
      <c r="A185" s="47" t="s">
        <v>256</v>
      </c>
      <c r="B185" s="34" t="s">
        <v>257</v>
      </c>
      <c r="C185" s="19"/>
      <c r="D185" s="19"/>
      <c r="E185" s="19" t="s">
        <v>258</v>
      </c>
      <c r="F185" s="19"/>
      <c r="G185" s="17">
        <f>SUM(G186:G189)</f>
        <v>70</v>
      </c>
      <c r="H185" s="17">
        <f>SUM(H186:H189)</f>
        <v>0</v>
      </c>
      <c r="I185" s="8">
        <f t="shared" si="2"/>
        <v>0</v>
      </c>
    </row>
    <row r="186" spans="1:9" x14ac:dyDescent="0.2">
      <c r="A186" s="47"/>
      <c r="B186" s="42" t="s">
        <v>187</v>
      </c>
      <c r="C186" s="9" t="s">
        <v>19</v>
      </c>
      <c r="D186" s="9" t="s">
        <v>255</v>
      </c>
      <c r="E186" s="9" t="s">
        <v>259</v>
      </c>
      <c r="F186" s="9" t="s">
        <v>28</v>
      </c>
      <c r="G186" s="16">
        <v>20</v>
      </c>
      <c r="H186" s="16"/>
      <c r="I186" s="10">
        <f t="shared" si="2"/>
        <v>0</v>
      </c>
    </row>
    <row r="187" spans="1:9" x14ac:dyDescent="0.2">
      <c r="A187" s="47"/>
      <c r="B187" s="46"/>
      <c r="C187" s="9" t="s">
        <v>19</v>
      </c>
      <c r="D187" s="9" t="s">
        <v>249</v>
      </c>
      <c r="E187" s="9" t="s">
        <v>260</v>
      </c>
      <c r="F187" s="9" t="s">
        <v>28</v>
      </c>
      <c r="G187" s="16">
        <v>35</v>
      </c>
      <c r="H187" s="16"/>
      <c r="I187" s="10">
        <f t="shared" si="2"/>
        <v>0</v>
      </c>
    </row>
    <row r="188" spans="1:9" x14ac:dyDescent="0.2">
      <c r="A188" s="47"/>
      <c r="B188" s="46"/>
      <c r="C188" s="9" t="s">
        <v>19</v>
      </c>
      <c r="D188" s="9" t="s">
        <v>249</v>
      </c>
      <c r="E188" s="9" t="s">
        <v>261</v>
      </c>
      <c r="F188" s="9" t="s">
        <v>28</v>
      </c>
      <c r="G188" s="16">
        <v>10</v>
      </c>
      <c r="H188" s="16"/>
      <c r="I188" s="10">
        <f t="shared" si="2"/>
        <v>0</v>
      </c>
    </row>
    <row r="189" spans="1:9" x14ac:dyDescent="0.2">
      <c r="A189" s="47"/>
      <c r="B189" s="43"/>
      <c r="C189" s="9" t="s">
        <v>19</v>
      </c>
      <c r="D189" s="9" t="s">
        <v>201</v>
      </c>
      <c r="E189" s="9" t="s">
        <v>262</v>
      </c>
      <c r="F189" s="9" t="s">
        <v>28</v>
      </c>
      <c r="G189" s="16">
        <v>5</v>
      </c>
      <c r="H189" s="16"/>
      <c r="I189" s="10">
        <f t="shared" si="2"/>
        <v>0</v>
      </c>
    </row>
    <row r="190" spans="1:9" x14ac:dyDescent="0.2">
      <c r="A190" s="44" t="s">
        <v>1</v>
      </c>
      <c r="B190" s="44"/>
      <c r="C190" s="18"/>
      <c r="D190" s="18"/>
      <c r="E190" s="18"/>
      <c r="F190" s="18"/>
      <c r="G190" s="17">
        <f>G6+G76+G85+G87+G89+G91+G93+G95+G97+G102+G104+G113+G115+G117+G121+G134+G137+G140+G185</f>
        <v>1581629.0000000002</v>
      </c>
      <c r="H190" s="17">
        <f>H140+H137+H134+H121+H117+H115+H113+H104+H102+H97+H95+H93+H91+H89+H87+H85+H76+H6+H185</f>
        <v>546154.93999999994</v>
      </c>
      <c r="I190" s="10">
        <f t="shared" si="2"/>
        <v>0.34531166284887282</v>
      </c>
    </row>
    <row r="191" spans="1:9" x14ac:dyDescent="0.2">
      <c r="A191" s="5"/>
      <c r="B191" s="12"/>
      <c r="C191" s="12"/>
      <c r="D191" s="12"/>
      <c r="E191" s="12"/>
      <c r="F191" s="12"/>
      <c r="G191" s="5"/>
      <c r="H191" s="5"/>
      <c r="I191" s="5"/>
    </row>
    <row r="192" spans="1:9" x14ac:dyDescent="0.2">
      <c r="A192" s="5"/>
      <c r="B192" s="12"/>
      <c r="C192" s="12"/>
      <c r="D192" s="12"/>
      <c r="E192" s="12"/>
      <c r="F192" s="12"/>
      <c r="G192" s="5"/>
      <c r="H192" s="5"/>
      <c r="I192" s="5"/>
    </row>
    <row r="193" spans="1:9" ht="15.75" x14ac:dyDescent="0.25">
      <c r="A193" s="6" t="s">
        <v>280</v>
      </c>
      <c r="B193" s="13"/>
      <c r="C193" s="13"/>
      <c r="D193" s="13"/>
      <c r="E193" s="13"/>
      <c r="F193" s="13"/>
      <c r="G193" s="6"/>
      <c r="H193" s="6"/>
      <c r="I193" s="6"/>
    </row>
    <row r="194" spans="1:9" ht="15.75" x14ac:dyDescent="0.25">
      <c r="A194" s="6" t="s">
        <v>24</v>
      </c>
      <c r="B194" s="13"/>
      <c r="C194" s="13"/>
      <c r="D194" s="13"/>
      <c r="E194" s="13"/>
      <c r="F194" s="13"/>
      <c r="G194" s="45" t="s">
        <v>281</v>
      </c>
      <c r="H194" s="45"/>
      <c r="I194" s="45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">
      <c r="A197" s="14" t="s">
        <v>282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</sheetData>
  <autoFilter ref="C5:F190"/>
  <mergeCells count="54">
    <mergeCell ref="A185:A189"/>
    <mergeCell ref="B186:B189"/>
    <mergeCell ref="A190:B190"/>
    <mergeCell ref="G194:I194"/>
    <mergeCell ref="A137:A139"/>
    <mergeCell ref="A140:A184"/>
    <mergeCell ref="B141:B142"/>
    <mergeCell ref="B143:B148"/>
    <mergeCell ref="B149:B152"/>
    <mergeCell ref="B153:B154"/>
    <mergeCell ref="B155:B157"/>
    <mergeCell ref="B158:B175"/>
    <mergeCell ref="B176:B177"/>
    <mergeCell ref="B179:B184"/>
    <mergeCell ref="A113:A114"/>
    <mergeCell ref="A115:A116"/>
    <mergeCell ref="A117:A120"/>
    <mergeCell ref="A121:A133"/>
    <mergeCell ref="B122:B130"/>
    <mergeCell ref="A134:A136"/>
    <mergeCell ref="B135:B136"/>
    <mergeCell ref="A95:A96"/>
    <mergeCell ref="A97:A101"/>
    <mergeCell ref="B98:B100"/>
    <mergeCell ref="A102:A103"/>
    <mergeCell ref="A104:A112"/>
    <mergeCell ref="B109:B112"/>
    <mergeCell ref="A77:A84"/>
    <mergeCell ref="B77:B84"/>
    <mergeCell ref="A85:A86"/>
    <mergeCell ref="A87:A88"/>
    <mergeCell ref="A89:A90"/>
    <mergeCell ref="A93:A94"/>
    <mergeCell ref="A26:A33"/>
    <mergeCell ref="B26:B33"/>
    <mergeCell ref="A34:A39"/>
    <mergeCell ref="B34:B39"/>
    <mergeCell ref="A40:A75"/>
    <mergeCell ref="B40:B75"/>
    <mergeCell ref="A10:A16"/>
    <mergeCell ref="B10:B16"/>
    <mergeCell ref="A18:A19"/>
    <mergeCell ref="B18:B19"/>
    <mergeCell ref="A24:A25"/>
    <mergeCell ref="B24:B25"/>
    <mergeCell ref="A1:I1"/>
    <mergeCell ref="B2:I2"/>
    <mergeCell ref="H3:I3"/>
    <mergeCell ref="A4:A5"/>
    <mergeCell ref="B4:B5"/>
    <mergeCell ref="C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2020-06-02T06:44:19Z</cp:lastPrinted>
  <dcterms:created xsi:type="dcterms:W3CDTF">2002-03-11T10:22:12Z</dcterms:created>
  <dcterms:modified xsi:type="dcterms:W3CDTF">2020-06-02T06:45:51Z</dcterms:modified>
</cp:coreProperties>
</file>