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_xlnm._FilterDatabase" localSheetId="0" hidden="1">Бюджет!$A$3:$I$71</definedName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Бюджет!$A$1:$I$78</definedName>
  </definedNames>
  <calcPr calcId="144525"/>
</workbook>
</file>

<file path=xl/calcChain.xml><?xml version="1.0" encoding="utf-8"?>
<calcChain xmlns="http://schemas.openxmlformats.org/spreadsheetml/2006/main">
  <c r="H34" i="3" l="1"/>
  <c r="H45" i="3" l="1"/>
  <c r="G45" i="3"/>
  <c r="I47" i="3"/>
  <c r="H55" i="3" l="1"/>
  <c r="G55" i="3"/>
  <c r="I56" i="3"/>
  <c r="G17" i="3" l="1"/>
  <c r="I28" i="3"/>
  <c r="I41" i="3" l="1"/>
  <c r="I40" i="3"/>
  <c r="I23" i="3" l="1"/>
  <c r="I48" i="3"/>
  <c r="I46" i="3"/>
  <c r="H17" i="3" l="1"/>
  <c r="I42" i="3"/>
  <c r="I64" i="3" l="1"/>
  <c r="I50" i="3" l="1"/>
  <c r="I49" i="3"/>
  <c r="I39" i="3"/>
  <c r="I38" i="3"/>
  <c r="I36" i="3"/>
  <c r="I35" i="3"/>
  <c r="I34" i="3"/>
  <c r="I24" i="3"/>
  <c r="I21" i="3"/>
  <c r="I67" i="3"/>
  <c r="I57" i="3"/>
  <c r="I10" i="3" l="1"/>
  <c r="I9" i="3"/>
  <c r="I37" i="3" l="1"/>
  <c r="I20" i="3"/>
  <c r="I70" i="3" l="1"/>
  <c r="I68" i="3"/>
  <c r="I66" i="3"/>
  <c r="I65" i="3"/>
  <c r="I63" i="3"/>
  <c r="I62" i="3"/>
  <c r="I61" i="3"/>
  <c r="I60" i="3"/>
  <c r="I59" i="3"/>
  <c r="I55" i="3"/>
  <c r="I15" i="3" l="1"/>
  <c r="I69" i="3" l="1"/>
  <c r="I22" i="3" l="1"/>
  <c r="I19" i="3"/>
  <c r="I32" i="3" l="1"/>
  <c r="I29" i="3"/>
  <c r="I27" i="3" l="1"/>
  <c r="I30" i="3" l="1"/>
  <c r="I51" i="3" l="1"/>
  <c r="I45" i="3"/>
  <c r="I11" i="3"/>
  <c r="I7" i="3" l="1"/>
  <c r="H43" i="3" l="1"/>
  <c r="H16" i="3" s="1"/>
  <c r="H71" i="3" s="1"/>
  <c r="I8" i="3" l="1"/>
  <c r="I53" i="3" l="1"/>
  <c r="I18" i="3" l="1"/>
  <c r="G43" i="3"/>
  <c r="I44" i="3"/>
  <c r="I33" i="3"/>
  <c r="I31" i="3"/>
  <c r="I26" i="3"/>
  <c r="I25" i="3"/>
  <c r="I13" i="3"/>
  <c r="I12" i="3"/>
  <c r="G16" i="3" l="1"/>
  <c r="G71" i="3" s="1"/>
  <c r="I43" i="3"/>
  <c r="I14" i="3"/>
  <c r="I17" i="3"/>
  <c r="I52" i="3"/>
  <c r="I54" i="3"/>
  <c r="I58" i="3"/>
  <c r="I6" i="3"/>
  <c r="I16" i="3" l="1"/>
  <c r="I71" i="3"/>
</calcChain>
</file>

<file path=xl/sharedStrings.xml><?xml version="1.0" encoding="utf-8"?>
<sst xmlns="http://schemas.openxmlformats.org/spreadsheetml/2006/main" count="328" uniqueCount="122">
  <si>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</si>
  <si>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</si>
  <si>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</si>
  <si>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</si>
  <si>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</si>
  <si>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</si>
  <si>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</si>
  <si>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</si>
  <si>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</si>
  <si>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</si>
  <si>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</si>
  <si>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</si>
  <si>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Реформирование жилищно-коммунального хозяйства муниципального образования Куйтунский район на период 2016-2020 гг.</t>
  </si>
  <si>
    <t>Повышение безопасности дорожного движения в муниципальном образовании Куйтунский район на 2016-2020 гг.</t>
  </si>
  <si>
    <t>Образование на 2015-2018 годы</t>
  </si>
  <si>
    <t>Подпрограмма "Отдых, оздоровление и занятость детей"</t>
  </si>
  <si>
    <t>Подпрограмма "Одаренный ребенок"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</si>
  <si>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</si>
  <si>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</si>
  <si>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</si>
  <si>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</si>
  <si>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</si>
  <si>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</si>
  <si>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</si>
  <si>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</si>
  <si>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</si>
  <si>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0502</t>
  </si>
  <si>
    <t>70 8 00 20070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</si>
  <si>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</si>
  <si>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</si>
  <si>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</si>
  <si>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</si>
  <si>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</si>
  <si>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</si>
  <si>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</si>
  <si>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</si>
  <si>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</si>
  <si>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</si>
  <si>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</si>
  <si>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>Подпрограмма "Привлечение и закрепление пед.кадров"</t>
  </si>
  <si>
    <t>муниципального образования Куйтунский район</t>
  </si>
  <si>
    <t>Улучшение условий и охраны труда в муниципальном образовании Куйтунский район на 2017-2020 годы</t>
  </si>
  <si>
    <t>70 8 00 S2790</t>
  </si>
  <si>
    <t>0702</t>
  </si>
  <si>
    <t>0412</t>
  </si>
  <si>
    <t>Профилактика наркомании и социально-негативных явлений на территории муниципального образования Куйтунский район на 2017-2019 гг.</t>
  </si>
  <si>
    <t>800</t>
  </si>
  <si>
    <t>200</t>
  </si>
  <si>
    <t>100</t>
  </si>
  <si>
    <t>600</t>
  </si>
  <si>
    <t>400</t>
  </si>
  <si>
    <t>Подпрограмма "Поддержка инновационного развития управления образования, педагогических кадров</t>
  </si>
  <si>
    <t>70 8 00 20300</t>
  </si>
  <si>
    <t>Молодежь Куйтунского района на 2018-2022 г.г.</t>
  </si>
  <si>
    <t>Развитие физической культуры и спорта в муниципальном образовании Куйтунский район на 2018-2022 гг.</t>
  </si>
  <si>
    <t>Подпрограмма "Создание условий для проведения ГИА"</t>
  </si>
  <si>
    <t>Подпрограмма "Школьный автобус". Софинансирование расходных обязательств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</si>
  <si>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0801</t>
  </si>
  <si>
    <t>Исп. Шишкина А.Н. 8 (395 36) 5-24-70</t>
  </si>
  <si>
    <t>7.1.1.</t>
  </si>
  <si>
    <t>70 8 00 S2850</t>
  </si>
  <si>
    <t>Софинансирование мероприятий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по МП "Развитие физической культуры и спорта в муниципальном образовании Куйтунский район на 2018-2022 гг."</t>
  </si>
  <si>
    <t>План на 2019 год в соответствии со сводной бюджетной росписью</t>
  </si>
  <si>
    <t>Поддержка малого бизнеса на 2019-2024 г.г.</t>
  </si>
  <si>
    <t>0701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</si>
  <si>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годы</t>
  </si>
  <si>
    <t>70 8 00 20640</t>
  </si>
  <si>
    <t>Охрана окружающей среды</t>
  </si>
  <si>
    <t>0503</t>
  </si>
  <si>
    <t>70 8 00 20650</t>
  </si>
  <si>
    <t>6.1.1.</t>
  </si>
  <si>
    <t>7.1.</t>
  </si>
  <si>
    <t>7.1.2.</t>
  </si>
  <si>
    <t>7.1.3.</t>
  </si>
  <si>
    <t>7.1.4.</t>
  </si>
  <si>
    <t>7.1.5.</t>
  </si>
  <si>
    <t>7.1.6.</t>
  </si>
  <si>
    <t>7.1.7.</t>
  </si>
  <si>
    <t>7.1.8.</t>
  </si>
  <si>
    <t>7.1.9.</t>
  </si>
  <si>
    <t>7.1.10.</t>
  </si>
  <si>
    <t>7.1.11.</t>
  </si>
  <si>
    <t>7.2.</t>
  </si>
  <si>
    <t>7.2.1.</t>
  </si>
  <si>
    <t>7.3.</t>
  </si>
  <si>
    <t>7.3.1.</t>
  </si>
  <si>
    <t>7.3.2.</t>
  </si>
  <si>
    <t>0703</t>
  </si>
  <si>
    <t>Развитие культуры муниципального образования Куйтунский район на 2019-2021 годы</t>
  </si>
  <si>
    <t>70 8 00 20660</t>
  </si>
  <si>
    <t>71 8 00 20660</t>
  </si>
  <si>
    <t>72 8 00 20660</t>
  </si>
  <si>
    <t>Привлечение и закрепление врачебных кадров в муниципальном образовании Куйтунский район на 2019-2020 годы</t>
  </si>
  <si>
    <t>0501</t>
  </si>
  <si>
    <t>708 00 20080</t>
  </si>
  <si>
    <t>709 00 20080</t>
  </si>
  <si>
    <t>300</t>
  </si>
  <si>
    <t>1003</t>
  </si>
  <si>
    <t>Подпрограмма "Дошкольное образование"</t>
  </si>
  <si>
    <t>Подпрограмма "Осуществление муниципальной поддержки приоритетного национального проекта "Образование" в муниципальном образовании Куйтунский район"</t>
  </si>
  <si>
    <t>Подпрограмма "Дополнительное образование детей в сфере образования"</t>
  </si>
  <si>
    <t>Подпрограмма "Создание благоприятных условий для капитализации человеческого потенциала"</t>
  </si>
  <si>
    <t xml:space="preserve">Подпрограмма "Насыщение Управления образования администрации муниципального образования Куйтунский район средствами вычислительной и организационной техники". </t>
  </si>
  <si>
    <t>Подпрограмма "Пожарная безопасность"</t>
  </si>
  <si>
    <t>Подпрограмма "Развитие и поддержка инфраструктуры системы образования района"</t>
  </si>
  <si>
    <t>7.1.12.</t>
  </si>
  <si>
    <t xml:space="preserve">Устойчивое развитие муниципального образования Куйтунский район на 2014-2017 г.г. и на период до 2020 г. </t>
  </si>
  <si>
    <t>Софинансирование на развитие сети общеобразовательных организаций в сельской местности из средств местного бюджета</t>
  </si>
  <si>
    <t>70 8 P2 L2321</t>
  </si>
  <si>
    <t>Софинансирование субсидии местным бюджетам на создание дополнительных мест для детей в возрасте от 1,5 до 3 лет в образовательных организациях</t>
  </si>
  <si>
    <t>0705</t>
  </si>
  <si>
    <t>72 8 00 L5193</t>
  </si>
  <si>
    <t>70 8 00 S2590</t>
  </si>
  <si>
    <t>70 8 00 S2080</t>
  </si>
  <si>
    <t>70 8 00 S2050</t>
  </si>
  <si>
    <t>Софинансирование на приобретение средств обучения и воспитания (вычеслительной техники) для малокомплектных мун.образовательных организаций в Иркутской области</t>
  </si>
  <si>
    <t>70 8 00 S2989</t>
  </si>
  <si>
    <t>Начальник финансового управления администрации</t>
  </si>
  <si>
    <t>Н.А.Ковшарова</t>
  </si>
  <si>
    <t>Информация об исполнении муниципальных программ  и подпрограмм 
муниципального образования Куйтунский район на 01.11.2019 г.</t>
  </si>
  <si>
    <t>70 8 00 20420</t>
  </si>
  <si>
    <t>70 8 00 S2976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</si>
</sst>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9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16" fontId="2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6" fontId="4" fillId="0" borderId="2" xfId="0" applyNumberFormat="1" applyFont="1" applyFill="1" applyBorder="1" applyAlignment="1">
      <alignment horizontal="center" vertical="center"/>
    </xf>
    <xf numFmtId="16" fontId="4" fillId="0" borderId="8" xfId="0" applyNumberFormat="1" applyFont="1" applyFill="1" applyBorder="1" applyAlignment="1">
      <alignment horizontal="center" vertical="center"/>
    </xf>
    <xf numFmtId="16" fontId="4" fillId="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78"/>
  <sheetViews>
    <sheetView showGridLines="0" tabSelected="1" view="pageBreakPreview" topLeftCell="A49" zoomScaleNormal="145" zoomScaleSheetLayoutView="100" workbookViewId="0">
      <selection activeCell="H35" sqref="H35"/>
    </sheetView>
  </sheetViews>
  <sheetFormatPr defaultColWidth="9.140625" defaultRowHeight="12.75" x14ac:dyDescent="0.2"/>
  <cols>
    <col min="1" max="1" width="7.42578125" style="5" customWidth="1"/>
    <col min="2" max="2" width="33.85546875" style="5" customWidth="1"/>
    <col min="3" max="3" width="5.42578125" style="5" bestFit="1" customWidth="1"/>
    <col min="4" max="4" width="4.7109375" style="5" bestFit="1" customWidth="1"/>
    <col min="5" max="5" width="13" style="5" customWidth="1"/>
    <col min="6" max="6" width="4" style="5" customWidth="1"/>
    <col min="7" max="7" width="10.5703125" style="5" customWidth="1"/>
    <col min="8" max="8" width="10" style="5" customWidth="1"/>
    <col min="9" max="9" width="6.28515625" style="5" customWidth="1"/>
    <col min="10" max="16384" width="9.140625" style="2"/>
  </cols>
  <sheetData>
    <row r="1" spans="1:9" ht="32.25" customHeight="1" x14ac:dyDescent="0.25">
      <c r="A1" s="37" t="s">
        <v>119</v>
      </c>
      <c r="B1" s="37"/>
      <c r="C1" s="37"/>
      <c r="D1" s="37"/>
      <c r="E1" s="37"/>
      <c r="F1" s="37"/>
      <c r="G1" s="37"/>
      <c r="H1" s="37"/>
      <c r="I1" s="37"/>
    </row>
    <row r="2" spans="1:9" x14ac:dyDescent="0.2">
      <c r="B2" s="35"/>
      <c r="C2" s="35"/>
      <c r="D2" s="35"/>
      <c r="E2" s="35"/>
      <c r="F2" s="35"/>
      <c r="G2" s="36"/>
      <c r="H2" s="36"/>
      <c r="I2" s="36"/>
    </row>
    <row r="3" spans="1:9" x14ac:dyDescent="0.2">
      <c r="G3" s="4"/>
      <c r="H3" s="43" t="s">
        <v>0</v>
      </c>
      <c r="I3" s="43"/>
    </row>
    <row r="4" spans="1:9" x14ac:dyDescent="0.2">
      <c r="A4" s="38" t="s">
        <v>2</v>
      </c>
      <c r="B4" s="38" t="s">
        <v>3</v>
      </c>
      <c r="C4" s="40" t="s">
        <v>18</v>
      </c>
      <c r="D4" s="41"/>
      <c r="E4" s="41"/>
      <c r="F4" s="42"/>
      <c r="G4" s="38" t="s">
        <v>62</v>
      </c>
      <c r="H4" s="38" t="s">
        <v>4</v>
      </c>
      <c r="I4" s="38" t="s">
        <v>5</v>
      </c>
    </row>
    <row r="5" spans="1:9" ht="52.5" customHeight="1" x14ac:dyDescent="0.2">
      <c r="A5" s="39"/>
      <c r="B5" s="39"/>
      <c r="C5" s="9" t="s">
        <v>19</v>
      </c>
      <c r="D5" s="9" t="s">
        <v>20</v>
      </c>
      <c r="E5" s="9" t="s">
        <v>21</v>
      </c>
      <c r="F5" s="9" t="s">
        <v>22</v>
      </c>
      <c r="G5" s="39"/>
      <c r="H5" s="39"/>
      <c r="I5" s="39"/>
    </row>
    <row r="6" spans="1:9" ht="34.5" customHeight="1" x14ac:dyDescent="0.2">
      <c r="A6" s="7">
        <v>1</v>
      </c>
      <c r="B6" s="8" t="s">
        <v>11</v>
      </c>
      <c r="C6" s="9" t="s">
        <v>23</v>
      </c>
      <c r="D6" s="9" t="s">
        <v>24</v>
      </c>
      <c r="E6" s="9" t="s">
        <v>25</v>
      </c>
      <c r="F6" s="9" t="s">
        <v>47</v>
      </c>
      <c r="G6" s="29">
        <v>35</v>
      </c>
      <c r="H6" s="29">
        <v>34.9</v>
      </c>
      <c r="I6" s="10">
        <f>H6/G6</f>
        <v>0.99714285714285711</v>
      </c>
    </row>
    <row r="7" spans="1:9" ht="21.75" customHeight="1" x14ac:dyDescent="0.2">
      <c r="A7" s="7">
        <v>2</v>
      </c>
      <c r="B7" s="8" t="s">
        <v>63</v>
      </c>
      <c r="C7" s="9" t="s">
        <v>23</v>
      </c>
      <c r="D7" s="9" t="s">
        <v>44</v>
      </c>
      <c r="E7" s="9" t="s">
        <v>52</v>
      </c>
      <c r="F7" s="9" t="s">
        <v>46</v>
      </c>
      <c r="G7" s="29">
        <v>1000</v>
      </c>
      <c r="H7" s="29">
        <v>451.1</v>
      </c>
      <c r="I7" s="10">
        <f>H7/G7</f>
        <v>0.4511</v>
      </c>
    </row>
    <row r="8" spans="1:9" ht="16.5" customHeight="1" x14ac:dyDescent="0.2">
      <c r="A8" s="44">
        <v>3</v>
      </c>
      <c r="B8" s="38" t="s">
        <v>12</v>
      </c>
      <c r="C8" s="9" t="s">
        <v>23</v>
      </c>
      <c r="D8" s="9" t="s">
        <v>26</v>
      </c>
      <c r="E8" s="9" t="s">
        <v>27</v>
      </c>
      <c r="F8" s="9" t="s">
        <v>47</v>
      </c>
      <c r="G8" s="29">
        <v>60</v>
      </c>
      <c r="H8" s="29">
        <v>0</v>
      </c>
      <c r="I8" s="10">
        <f t="shared" ref="I8:I11" si="0">H8/G8</f>
        <v>0</v>
      </c>
    </row>
    <row r="9" spans="1:9" ht="14.25" customHeight="1" x14ac:dyDescent="0.2">
      <c r="A9" s="45"/>
      <c r="B9" s="47"/>
      <c r="C9" s="9" t="s">
        <v>30</v>
      </c>
      <c r="D9" s="9" t="s">
        <v>64</v>
      </c>
      <c r="E9" s="9" t="s">
        <v>27</v>
      </c>
      <c r="F9" s="9" t="s">
        <v>47</v>
      </c>
      <c r="G9" s="32">
        <v>685</v>
      </c>
      <c r="H9" s="32">
        <v>644.6</v>
      </c>
      <c r="I9" s="10">
        <f t="shared" ref="I9:I10" si="1">H9/G9</f>
        <v>0.94102189781021905</v>
      </c>
    </row>
    <row r="10" spans="1:9" ht="15.75" customHeight="1" x14ac:dyDescent="0.2">
      <c r="A10" s="45"/>
      <c r="B10" s="47"/>
      <c r="C10" s="9" t="s">
        <v>30</v>
      </c>
      <c r="D10" s="9" t="s">
        <v>43</v>
      </c>
      <c r="E10" s="9" t="s">
        <v>27</v>
      </c>
      <c r="F10" s="9" t="s">
        <v>47</v>
      </c>
      <c r="G10" s="29">
        <v>1460</v>
      </c>
      <c r="H10" s="29">
        <v>1455</v>
      </c>
      <c r="I10" s="10">
        <f t="shared" si="1"/>
        <v>0.99657534246575341</v>
      </c>
    </row>
    <row r="11" spans="1:9" x14ac:dyDescent="0.2">
      <c r="A11" s="46"/>
      <c r="B11" s="39"/>
      <c r="C11" s="9" t="s">
        <v>30</v>
      </c>
      <c r="D11" s="9" t="s">
        <v>43</v>
      </c>
      <c r="E11" s="9" t="s">
        <v>27</v>
      </c>
      <c r="F11" s="9" t="s">
        <v>49</v>
      </c>
      <c r="G11" s="29">
        <v>555</v>
      </c>
      <c r="H11" s="29">
        <v>555</v>
      </c>
      <c r="I11" s="10">
        <f t="shared" si="0"/>
        <v>1</v>
      </c>
    </row>
    <row r="12" spans="1:9" ht="21" x14ac:dyDescent="0.2">
      <c r="A12" s="7">
        <v>4</v>
      </c>
      <c r="B12" s="8" t="s">
        <v>53</v>
      </c>
      <c r="C12" s="9" t="s">
        <v>23</v>
      </c>
      <c r="D12" s="9" t="s">
        <v>28</v>
      </c>
      <c r="E12" s="9" t="s">
        <v>29</v>
      </c>
      <c r="F12" s="9" t="s">
        <v>47</v>
      </c>
      <c r="G12" s="29">
        <v>510</v>
      </c>
      <c r="H12" s="29">
        <v>339.9</v>
      </c>
      <c r="I12" s="10">
        <f>H12/G12</f>
        <v>0.66647058823529404</v>
      </c>
    </row>
    <row r="13" spans="1:9" ht="37.5" customHeight="1" x14ac:dyDescent="0.2">
      <c r="A13" s="7">
        <v>5</v>
      </c>
      <c r="B13" s="8" t="s">
        <v>13</v>
      </c>
      <c r="C13" s="9" t="s">
        <v>23</v>
      </c>
      <c r="D13" s="9" t="s">
        <v>28</v>
      </c>
      <c r="E13" s="9" t="s">
        <v>31</v>
      </c>
      <c r="F13" s="9" t="s">
        <v>47</v>
      </c>
      <c r="G13" s="29">
        <v>48</v>
      </c>
      <c r="H13" s="29">
        <v>0</v>
      </c>
      <c r="I13" s="10">
        <f>H13/G13</f>
        <v>0</v>
      </c>
    </row>
    <row r="14" spans="1:9" ht="35.25" customHeight="1" x14ac:dyDescent="0.2">
      <c r="A14" s="7">
        <v>6</v>
      </c>
      <c r="B14" s="8" t="s">
        <v>54</v>
      </c>
      <c r="C14" s="9" t="s">
        <v>23</v>
      </c>
      <c r="D14" s="9" t="s">
        <v>32</v>
      </c>
      <c r="E14" s="9" t="s">
        <v>33</v>
      </c>
      <c r="F14" s="9" t="s">
        <v>47</v>
      </c>
      <c r="G14" s="29">
        <v>855.6</v>
      </c>
      <c r="H14" s="29">
        <v>814</v>
      </c>
      <c r="I14" s="10">
        <f t="shared" ref="I14:I70" si="2">H14/G14</f>
        <v>0.95137914913510979</v>
      </c>
    </row>
    <row r="15" spans="1:9" ht="99.75" customHeight="1" x14ac:dyDescent="0.2">
      <c r="A15" s="7" t="s">
        <v>70</v>
      </c>
      <c r="B15" s="8" t="s">
        <v>61</v>
      </c>
      <c r="C15" s="9" t="s">
        <v>23</v>
      </c>
      <c r="D15" s="9" t="s">
        <v>32</v>
      </c>
      <c r="E15" s="9" t="s">
        <v>60</v>
      </c>
      <c r="F15" s="9" t="s">
        <v>47</v>
      </c>
      <c r="G15" s="29">
        <v>48.4</v>
      </c>
      <c r="H15" s="29">
        <v>0</v>
      </c>
      <c r="I15" s="10">
        <f t="shared" si="2"/>
        <v>0</v>
      </c>
    </row>
    <row r="16" spans="1:9" x14ac:dyDescent="0.2">
      <c r="A16" s="7">
        <v>7</v>
      </c>
      <c r="B16" s="8" t="s">
        <v>14</v>
      </c>
      <c r="C16" s="9" t="s">
        <v>30</v>
      </c>
      <c r="D16" s="9"/>
      <c r="E16" s="9"/>
      <c r="F16" s="9"/>
      <c r="G16" s="32">
        <f>G17+G43+G45</f>
        <v>16183.2</v>
      </c>
      <c r="H16" s="32">
        <f>H17+H43+H45</f>
        <v>11834.799999999997</v>
      </c>
      <c r="I16" s="10">
        <f t="shared" si="2"/>
        <v>0.73130159671758344</v>
      </c>
    </row>
    <row r="17" spans="1:9" x14ac:dyDescent="0.2">
      <c r="A17" s="7" t="s">
        <v>71</v>
      </c>
      <c r="B17" s="8" t="s">
        <v>14</v>
      </c>
      <c r="C17" s="9" t="s">
        <v>30</v>
      </c>
      <c r="D17" s="9"/>
      <c r="E17" s="9"/>
      <c r="F17" s="9" t="s">
        <v>47</v>
      </c>
      <c r="G17" s="32">
        <f>SUM(G18:G42)</f>
        <v>15385.800000000001</v>
      </c>
      <c r="H17" s="32">
        <f>SUM(H18:H42)</f>
        <v>11314.799999999997</v>
      </c>
      <c r="I17" s="10">
        <f t="shared" si="2"/>
        <v>0.73540537378621829</v>
      </c>
    </row>
    <row r="18" spans="1:9" x14ac:dyDescent="0.2">
      <c r="A18" s="13" t="s">
        <v>59</v>
      </c>
      <c r="B18" s="14" t="s">
        <v>98</v>
      </c>
      <c r="C18" s="11" t="s">
        <v>30</v>
      </c>
      <c r="D18" s="11" t="s">
        <v>34</v>
      </c>
      <c r="E18" s="11" t="s">
        <v>35</v>
      </c>
      <c r="F18" s="11" t="s">
        <v>47</v>
      </c>
      <c r="G18" s="31">
        <v>42.1</v>
      </c>
      <c r="H18" s="31">
        <v>0</v>
      </c>
      <c r="I18" s="12">
        <f t="shared" si="2"/>
        <v>0</v>
      </c>
    </row>
    <row r="19" spans="1:9" s="22" customFormat="1" ht="56.25" x14ac:dyDescent="0.2">
      <c r="A19" s="13" t="s">
        <v>72</v>
      </c>
      <c r="B19" s="14" t="s">
        <v>99</v>
      </c>
      <c r="C19" s="11" t="s">
        <v>30</v>
      </c>
      <c r="D19" s="11" t="s">
        <v>34</v>
      </c>
      <c r="E19" s="11" t="s">
        <v>35</v>
      </c>
      <c r="F19" s="11" t="s">
        <v>47</v>
      </c>
      <c r="G19" s="31">
        <v>100</v>
      </c>
      <c r="H19" s="31">
        <v>100</v>
      </c>
      <c r="I19" s="12">
        <f t="shared" si="2"/>
        <v>1</v>
      </c>
    </row>
    <row r="20" spans="1:9" s="22" customFormat="1" x14ac:dyDescent="0.2">
      <c r="A20" s="50" t="s">
        <v>73</v>
      </c>
      <c r="B20" s="56" t="s">
        <v>100</v>
      </c>
      <c r="C20" s="11" t="s">
        <v>30</v>
      </c>
      <c r="D20" s="11" t="s">
        <v>87</v>
      </c>
      <c r="E20" s="11" t="s">
        <v>35</v>
      </c>
      <c r="F20" s="11" t="s">
        <v>47</v>
      </c>
      <c r="G20" s="31">
        <v>471.1</v>
      </c>
      <c r="H20" s="31">
        <v>468.1</v>
      </c>
      <c r="I20" s="12">
        <f t="shared" si="2"/>
        <v>0.99363192528125666</v>
      </c>
    </row>
    <row r="21" spans="1:9" s="22" customFormat="1" x14ac:dyDescent="0.2">
      <c r="A21" s="55"/>
      <c r="B21" s="58"/>
      <c r="C21" s="11" t="s">
        <v>30</v>
      </c>
      <c r="D21" s="11" t="s">
        <v>34</v>
      </c>
      <c r="E21" s="11" t="s">
        <v>35</v>
      </c>
      <c r="F21" s="11" t="s">
        <v>47</v>
      </c>
      <c r="G21" s="31">
        <v>30</v>
      </c>
      <c r="H21" s="31">
        <v>30</v>
      </c>
      <c r="I21" s="12">
        <f t="shared" si="2"/>
        <v>1</v>
      </c>
    </row>
    <row r="22" spans="1:9" s="22" customFormat="1" x14ac:dyDescent="0.2">
      <c r="A22" s="50" t="s">
        <v>74</v>
      </c>
      <c r="B22" s="56" t="s">
        <v>15</v>
      </c>
      <c r="C22" s="11" t="s">
        <v>30</v>
      </c>
      <c r="D22" s="11" t="s">
        <v>28</v>
      </c>
      <c r="E22" s="11" t="s">
        <v>35</v>
      </c>
      <c r="F22" s="11" t="s">
        <v>47</v>
      </c>
      <c r="G22" s="31">
        <v>802.3</v>
      </c>
      <c r="H22" s="31">
        <v>748.9</v>
      </c>
      <c r="I22" s="12">
        <f t="shared" si="2"/>
        <v>0.93344135610120904</v>
      </c>
    </row>
    <row r="23" spans="1:9" s="22" customFormat="1" x14ac:dyDescent="0.2">
      <c r="A23" s="51"/>
      <c r="B23" s="57"/>
      <c r="C23" s="11" t="s">
        <v>30</v>
      </c>
      <c r="D23" s="11" t="s">
        <v>28</v>
      </c>
      <c r="E23" s="11" t="s">
        <v>113</v>
      </c>
      <c r="F23" s="11" t="s">
        <v>47</v>
      </c>
      <c r="G23" s="28">
        <v>191.6</v>
      </c>
      <c r="H23" s="28">
        <v>191.6</v>
      </c>
      <c r="I23" s="12">
        <f t="shared" si="2"/>
        <v>1</v>
      </c>
    </row>
    <row r="24" spans="1:9" s="22" customFormat="1" x14ac:dyDescent="0.2">
      <c r="A24" s="55"/>
      <c r="B24" s="58"/>
      <c r="C24" s="11" t="s">
        <v>30</v>
      </c>
      <c r="D24" s="11" t="s">
        <v>43</v>
      </c>
      <c r="E24" s="11" t="s">
        <v>121</v>
      </c>
      <c r="F24" s="11" t="s">
        <v>47</v>
      </c>
      <c r="G24" s="31">
        <v>158</v>
      </c>
      <c r="H24" s="31">
        <v>1</v>
      </c>
      <c r="I24" s="12">
        <f t="shared" ref="I24" si="3">H24/G24</f>
        <v>6.3291139240506328E-3</v>
      </c>
    </row>
    <row r="25" spans="1:9" x14ac:dyDescent="0.2">
      <c r="A25" s="13" t="s">
        <v>75</v>
      </c>
      <c r="B25" s="14" t="s">
        <v>16</v>
      </c>
      <c r="C25" s="11" t="s">
        <v>30</v>
      </c>
      <c r="D25" s="11" t="s">
        <v>34</v>
      </c>
      <c r="E25" s="11" t="s">
        <v>35</v>
      </c>
      <c r="F25" s="11" t="s">
        <v>47</v>
      </c>
      <c r="G25" s="31">
        <v>100</v>
      </c>
      <c r="H25" s="31">
        <v>60</v>
      </c>
      <c r="I25" s="12">
        <f t="shared" si="2"/>
        <v>0.6</v>
      </c>
    </row>
    <row r="26" spans="1:9" ht="33.75" x14ac:dyDescent="0.2">
      <c r="A26" s="13" t="s">
        <v>76</v>
      </c>
      <c r="B26" s="14" t="s">
        <v>101</v>
      </c>
      <c r="C26" s="11" t="s">
        <v>30</v>
      </c>
      <c r="D26" s="11" t="s">
        <v>34</v>
      </c>
      <c r="E26" s="11" t="s">
        <v>35</v>
      </c>
      <c r="F26" s="11" t="s">
        <v>47</v>
      </c>
      <c r="G26" s="31">
        <v>101</v>
      </c>
      <c r="H26" s="31">
        <v>95.8</v>
      </c>
      <c r="I26" s="12">
        <f t="shared" si="2"/>
        <v>0.94851485148514847</v>
      </c>
    </row>
    <row r="27" spans="1:9" s="22" customFormat="1" ht="56.25" x14ac:dyDescent="0.2">
      <c r="A27" s="50" t="s">
        <v>77</v>
      </c>
      <c r="B27" s="14" t="s">
        <v>102</v>
      </c>
      <c r="C27" s="11" t="s">
        <v>30</v>
      </c>
      <c r="D27" s="11" t="s">
        <v>34</v>
      </c>
      <c r="E27" s="11" t="s">
        <v>35</v>
      </c>
      <c r="F27" s="11" t="s">
        <v>47</v>
      </c>
      <c r="G27" s="31">
        <v>100</v>
      </c>
      <c r="H27" s="31">
        <v>100</v>
      </c>
      <c r="I27" s="12">
        <f t="shared" si="2"/>
        <v>1</v>
      </c>
    </row>
    <row r="28" spans="1:9" s="22" customFormat="1" ht="56.25" x14ac:dyDescent="0.2">
      <c r="A28" s="55"/>
      <c r="B28" s="14" t="s">
        <v>115</v>
      </c>
      <c r="C28" s="11" t="s">
        <v>30</v>
      </c>
      <c r="D28" s="11" t="s">
        <v>43</v>
      </c>
      <c r="E28" s="11" t="s">
        <v>116</v>
      </c>
      <c r="F28" s="11" t="s">
        <v>47</v>
      </c>
      <c r="G28" s="28">
        <v>81</v>
      </c>
      <c r="H28" s="28">
        <v>80.400000000000006</v>
      </c>
      <c r="I28" s="12">
        <f t="shared" si="2"/>
        <v>0.99259259259259269</v>
      </c>
    </row>
    <row r="29" spans="1:9" ht="22.5" x14ac:dyDescent="0.2">
      <c r="A29" s="13" t="s">
        <v>78</v>
      </c>
      <c r="B29" s="14" t="s">
        <v>55</v>
      </c>
      <c r="C29" s="11" t="s">
        <v>30</v>
      </c>
      <c r="D29" s="11" t="s">
        <v>34</v>
      </c>
      <c r="E29" s="11" t="s">
        <v>35</v>
      </c>
      <c r="F29" s="11" t="s">
        <v>47</v>
      </c>
      <c r="G29" s="31">
        <v>282</v>
      </c>
      <c r="H29" s="31">
        <v>256.89999999999998</v>
      </c>
      <c r="I29" s="12">
        <f t="shared" si="2"/>
        <v>0.91099290780141839</v>
      </c>
    </row>
    <row r="30" spans="1:9" ht="33.75" x14ac:dyDescent="0.2">
      <c r="A30" s="13" t="s">
        <v>79</v>
      </c>
      <c r="B30" s="14" t="s">
        <v>51</v>
      </c>
      <c r="C30" s="11" t="s">
        <v>30</v>
      </c>
      <c r="D30" s="11" t="s">
        <v>34</v>
      </c>
      <c r="E30" s="11" t="s">
        <v>35</v>
      </c>
      <c r="F30" s="11" t="s">
        <v>47</v>
      </c>
      <c r="G30" s="31">
        <v>50</v>
      </c>
      <c r="H30" s="31">
        <v>50</v>
      </c>
      <c r="I30" s="12">
        <f t="shared" si="2"/>
        <v>1</v>
      </c>
    </row>
    <row r="31" spans="1:9" ht="20.25" customHeight="1" x14ac:dyDescent="0.2">
      <c r="A31" s="50" t="s">
        <v>80</v>
      </c>
      <c r="B31" s="14" t="s">
        <v>17</v>
      </c>
      <c r="C31" s="11" t="s">
        <v>30</v>
      </c>
      <c r="D31" s="11" t="s">
        <v>43</v>
      </c>
      <c r="E31" s="11" t="s">
        <v>35</v>
      </c>
      <c r="F31" s="11" t="s">
        <v>47</v>
      </c>
      <c r="G31" s="31">
        <v>330.5</v>
      </c>
      <c r="H31" s="31">
        <v>325.7</v>
      </c>
      <c r="I31" s="12">
        <f t="shared" si="2"/>
        <v>0.98547655068078666</v>
      </c>
    </row>
    <row r="32" spans="1:9" s="22" customFormat="1" ht="70.5" customHeight="1" x14ac:dyDescent="0.2">
      <c r="A32" s="51"/>
      <c r="B32" s="26" t="s">
        <v>56</v>
      </c>
      <c r="C32" s="11" t="s">
        <v>30</v>
      </c>
      <c r="D32" s="11" t="s">
        <v>43</v>
      </c>
      <c r="E32" s="11" t="s">
        <v>112</v>
      </c>
      <c r="F32" s="11" t="s">
        <v>47</v>
      </c>
      <c r="G32" s="28">
        <v>508.5</v>
      </c>
      <c r="H32" s="28">
        <v>365.9</v>
      </c>
      <c r="I32" s="12">
        <f t="shared" si="2"/>
        <v>0.71956735496558499</v>
      </c>
    </row>
    <row r="33" spans="1:9" x14ac:dyDescent="0.2">
      <c r="A33" s="50" t="s">
        <v>81</v>
      </c>
      <c r="B33" s="52" t="s">
        <v>103</v>
      </c>
      <c r="C33" s="11" t="s">
        <v>30</v>
      </c>
      <c r="D33" s="11" t="s">
        <v>64</v>
      </c>
      <c r="E33" s="11" t="s">
        <v>35</v>
      </c>
      <c r="F33" s="11" t="s">
        <v>47</v>
      </c>
      <c r="G33" s="31">
        <v>1469.1</v>
      </c>
      <c r="H33" s="31">
        <v>681.8</v>
      </c>
      <c r="I33" s="12">
        <f t="shared" ref="I33" si="4">H33/G33</f>
        <v>0.46409366278674019</v>
      </c>
    </row>
    <row r="34" spans="1:9" x14ac:dyDescent="0.2">
      <c r="A34" s="51"/>
      <c r="B34" s="53"/>
      <c r="C34" s="11" t="s">
        <v>30</v>
      </c>
      <c r="D34" s="11" t="s">
        <v>43</v>
      </c>
      <c r="E34" s="11" t="s">
        <v>35</v>
      </c>
      <c r="F34" s="11" t="s">
        <v>47</v>
      </c>
      <c r="G34" s="31">
        <v>3314.8</v>
      </c>
      <c r="H34" s="31">
        <f>2593.5+83</f>
        <v>2676.5</v>
      </c>
      <c r="I34" s="12">
        <f t="shared" ref="I34:I36" si="5">H34/G34</f>
        <v>0.80743936285748763</v>
      </c>
    </row>
    <row r="35" spans="1:9" x14ac:dyDescent="0.2">
      <c r="A35" s="51"/>
      <c r="B35" s="53"/>
      <c r="C35" s="11" t="s">
        <v>30</v>
      </c>
      <c r="D35" s="11" t="s">
        <v>87</v>
      </c>
      <c r="E35" s="11" t="s">
        <v>35</v>
      </c>
      <c r="F35" s="11" t="s">
        <v>47</v>
      </c>
      <c r="G35" s="31">
        <v>40.799999999999997</v>
      </c>
      <c r="H35" s="31">
        <v>26.5</v>
      </c>
      <c r="I35" s="12">
        <f t="shared" si="5"/>
        <v>0.64950980392156865</v>
      </c>
    </row>
    <row r="36" spans="1:9" x14ac:dyDescent="0.2">
      <c r="A36" s="51"/>
      <c r="B36" s="54"/>
      <c r="C36" s="11" t="s">
        <v>30</v>
      </c>
      <c r="D36" s="11" t="s">
        <v>28</v>
      </c>
      <c r="E36" s="11" t="s">
        <v>35</v>
      </c>
      <c r="F36" s="11" t="s">
        <v>47</v>
      </c>
      <c r="G36" s="31">
        <v>55</v>
      </c>
      <c r="H36" s="31">
        <v>14</v>
      </c>
      <c r="I36" s="12">
        <f t="shared" si="5"/>
        <v>0.25454545454545452</v>
      </c>
    </row>
    <row r="37" spans="1:9" ht="16.5" customHeight="1" x14ac:dyDescent="0.2">
      <c r="A37" s="50" t="s">
        <v>105</v>
      </c>
      <c r="B37" s="56" t="s">
        <v>104</v>
      </c>
      <c r="C37" s="11" t="s">
        <v>30</v>
      </c>
      <c r="D37" s="11" t="s">
        <v>64</v>
      </c>
      <c r="E37" s="11" t="s">
        <v>35</v>
      </c>
      <c r="F37" s="11" t="s">
        <v>47</v>
      </c>
      <c r="G37" s="31">
        <v>144.69999999999999</v>
      </c>
      <c r="H37" s="31">
        <v>144.69999999999999</v>
      </c>
      <c r="I37" s="12">
        <f t="shared" ref="I37" si="6">H37/G37</f>
        <v>1</v>
      </c>
    </row>
    <row r="38" spans="1:9" ht="19.5" customHeight="1" x14ac:dyDescent="0.2">
      <c r="A38" s="51"/>
      <c r="B38" s="57"/>
      <c r="C38" s="11" t="s">
        <v>30</v>
      </c>
      <c r="D38" s="11" t="s">
        <v>43</v>
      </c>
      <c r="E38" s="11" t="s">
        <v>35</v>
      </c>
      <c r="F38" s="11" t="s">
        <v>47</v>
      </c>
      <c r="G38" s="31">
        <v>3505.7</v>
      </c>
      <c r="H38" s="31">
        <v>3005.8</v>
      </c>
      <c r="I38" s="12">
        <f t="shared" ref="I38:I41" si="7">H38/G38</f>
        <v>0.85740365690161746</v>
      </c>
    </row>
    <row r="39" spans="1:9" ht="19.5" customHeight="1" x14ac:dyDescent="0.2">
      <c r="A39" s="51"/>
      <c r="B39" s="57"/>
      <c r="C39" s="11" t="s">
        <v>30</v>
      </c>
      <c r="D39" s="11" t="s">
        <v>87</v>
      </c>
      <c r="E39" s="11" t="s">
        <v>35</v>
      </c>
      <c r="F39" s="11" t="s">
        <v>47</v>
      </c>
      <c r="G39" s="31">
        <v>1033.7</v>
      </c>
      <c r="H39" s="31">
        <v>982.6</v>
      </c>
      <c r="I39" s="12">
        <f t="shared" si="7"/>
        <v>0.95056592821901909</v>
      </c>
    </row>
    <row r="40" spans="1:9" ht="19.5" customHeight="1" x14ac:dyDescent="0.2">
      <c r="A40" s="51"/>
      <c r="B40" s="57"/>
      <c r="C40" s="11" t="s">
        <v>30</v>
      </c>
      <c r="D40" s="11" t="s">
        <v>64</v>
      </c>
      <c r="E40" s="11" t="s">
        <v>114</v>
      </c>
      <c r="F40" s="11" t="s">
        <v>47</v>
      </c>
      <c r="G40" s="28">
        <v>721.4</v>
      </c>
      <c r="H40" s="28">
        <v>372.3</v>
      </c>
      <c r="I40" s="12">
        <f t="shared" si="7"/>
        <v>0.51607984474632662</v>
      </c>
    </row>
    <row r="41" spans="1:9" ht="19.5" customHeight="1" x14ac:dyDescent="0.2">
      <c r="A41" s="51"/>
      <c r="B41" s="57"/>
      <c r="C41" s="11" t="s">
        <v>30</v>
      </c>
      <c r="D41" s="11" t="s">
        <v>43</v>
      </c>
      <c r="E41" s="11" t="s">
        <v>114</v>
      </c>
      <c r="F41" s="11" t="s">
        <v>47</v>
      </c>
      <c r="G41" s="28">
        <v>1352.5</v>
      </c>
      <c r="H41" s="28">
        <v>536.29999999999995</v>
      </c>
      <c r="I41" s="12">
        <f t="shared" si="7"/>
        <v>0.3965249537892791</v>
      </c>
    </row>
    <row r="42" spans="1:9" ht="14.25" customHeight="1" x14ac:dyDescent="0.2">
      <c r="A42" s="55"/>
      <c r="B42" s="58"/>
      <c r="C42" s="11" t="s">
        <v>30</v>
      </c>
      <c r="D42" s="11" t="s">
        <v>43</v>
      </c>
      <c r="E42" s="11" t="s">
        <v>35</v>
      </c>
      <c r="F42" s="11" t="s">
        <v>47</v>
      </c>
      <c r="G42" s="31">
        <v>400</v>
      </c>
      <c r="H42" s="31">
        <v>0</v>
      </c>
      <c r="I42" s="12">
        <f t="shared" ref="I42" si="8">H42/G42</f>
        <v>0</v>
      </c>
    </row>
    <row r="43" spans="1:9" x14ac:dyDescent="0.2">
      <c r="A43" s="7" t="s">
        <v>82</v>
      </c>
      <c r="B43" s="8" t="s">
        <v>14</v>
      </c>
      <c r="C43" s="9" t="s">
        <v>30</v>
      </c>
      <c r="D43" s="9" t="s">
        <v>34</v>
      </c>
      <c r="E43" s="9" t="s">
        <v>35</v>
      </c>
      <c r="F43" s="9" t="s">
        <v>48</v>
      </c>
      <c r="G43" s="32">
        <f>G44</f>
        <v>200</v>
      </c>
      <c r="H43" s="32">
        <f>H44</f>
        <v>0</v>
      </c>
      <c r="I43" s="10">
        <f>H43/G43</f>
        <v>0</v>
      </c>
    </row>
    <row r="44" spans="1:9" ht="22.5" x14ac:dyDescent="0.2">
      <c r="A44" s="16" t="s">
        <v>83</v>
      </c>
      <c r="B44" s="14" t="s">
        <v>39</v>
      </c>
      <c r="C44" s="11" t="s">
        <v>30</v>
      </c>
      <c r="D44" s="11" t="s">
        <v>34</v>
      </c>
      <c r="E44" s="11" t="s">
        <v>35</v>
      </c>
      <c r="F44" s="11" t="s">
        <v>48</v>
      </c>
      <c r="G44" s="31">
        <v>200</v>
      </c>
      <c r="H44" s="31">
        <v>0</v>
      </c>
      <c r="I44" s="10">
        <f t="shared" ref="I44:I51" si="9">H44/G44</f>
        <v>0</v>
      </c>
    </row>
    <row r="45" spans="1:9" x14ac:dyDescent="0.2">
      <c r="A45" s="21" t="s">
        <v>84</v>
      </c>
      <c r="B45" s="8" t="s">
        <v>14</v>
      </c>
      <c r="C45" s="9" t="s">
        <v>30</v>
      </c>
      <c r="D45" s="9"/>
      <c r="E45" s="9"/>
      <c r="F45" s="9" t="s">
        <v>49</v>
      </c>
      <c r="G45" s="32">
        <f>G46+G48+G49+G50+G47</f>
        <v>597.40000000000009</v>
      </c>
      <c r="H45" s="32">
        <f>H46+H48+H49+H50+H47</f>
        <v>520</v>
      </c>
      <c r="I45" s="10">
        <f t="shared" si="9"/>
        <v>0.87043856712420475</v>
      </c>
    </row>
    <row r="46" spans="1:9" ht="22.5" customHeight="1" x14ac:dyDescent="0.2">
      <c r="A46" s="59" t="s">
        <v>85</v>
      </c>
      <c r="B46" s="56" t="s">
        <v>15</v>
      </c>
      <c r="C46" s="11" t="s">
        <v>30</v>
      </c>
      <c r="D46" s="11" t="s">
        <v>28</v>
      </c>
      <c r="E46" s="11" t="s">
        <v>35</v>
      </c>
      <c r="F46" s="11" t="s">
        <v>49</v>
      </c>
      <c r="G46" s="31">
        <v>68.5</v>
      </c>
      <c r="H46" s="31">
        <v>68.5</v>
      </c>
      <c r="I46" s="10">
        <f t="shared" si="9"/>
        <v>1</v>
      </c>
    </row>
    <row r="47" spans="1:9" ht="22.5" customHeight="1" x14ac:dyDescent="0.2">
      <c r="A47" s="60"/>
      <c r="B47" s="57"/>
      <c r="C47" s="11" t="s">
        <v>30</v>
      </c>
      <c r="D47" s="11" t="s">
        <v>28</v>
      </c>
      <c r="E47" s="11" t="s">
        <v>113</v>
      </c>
      <c r="F47" s="11" t="s">
        <v>49</v>
      </c>
      <c r="G47" s="31">
        <v>36.200000000000003</v>
      </c>
      <c r="H47" s="31">
        <v>36.200000000000003</v>
      </c>
      <c r="I47" s="12">
        <f>H47/G47</f>
        <v>1</v>
      </c>
    </row>
    <row r="48" spans="1:9" x14ac:dyDescent="0.2">
      <c r="A48" s="61"/>
      <c r="B48" s="58"/>
      <c r="C48" s="11" t="s">
        <v>30</v>
      </c>
      <c r="D48" s="11" t="s">
        <v>28</v>
      </c>
      <c r="E48" s="11" t="s">
        <v>121</v>
      </c>
      <c r="F48" s="11" t="s">
        <v>49</v>
      </c>
      <c r="G48" s="28">
        <v>24</v>
      </c>
      <c r="H48" s="28">
        <v>0</v>
      </c>
      <c r="I48" s="12">
        <f>H48/G48</f>
        <v>0</v>
      </c>
    </row>
    <row r="49" spans="1:9" s="22" customFormat="1" x14ac:dyDescent="0.2">
      <c r="A49" s="16" t="s">
        <v>85</v>
      </c>
      <c r="B49" s="14" t="s">
        <v>103</v>
      </c>
      <c r="C49" s="11" t="s">
        <v>30</v>
      </c>
      <c r="D49" s="11" t="s">
        <v>43</v>
      </c>
      <c r="E49" s="11" t="s">
        <v>35</v>
      </c>
      <c r="F49" s="11" t="s">
        <v>49</v>
      </c>
      <c r="G49" s="31">
        <v>181.6</v>
      </c>
      <c r="H49" s="31">
        <v>128.19999999999999</v>
      </c>
      <c r="I49" s="10">
        <f t="shared" si="9"/>
        <v>0.70594713656387664</v>
      </c>
    </row>
    <row r="50" spans="1:9" ht="33" customHeight="1" x14ac:dyDescent="0.2">
      <c r="A50" s="13" t="s">
        <v>86</v>
      </c>
      <c r="B50" s="14" t="s">
        <v>104</v>
      </c>
      <c r="C50" s="11" t="s">
        <v>30</v>
      </c>
      <c r="D50" s="11" t="s">
        <v>43</v>
      </c>
      <c r="E50" s="11" t="s">
        <v>35</v>
      </c>
      <c r="F50" s="11" t="s">
        <v>49</v>
      </c>
      <c r="G50" s="31">
        <v>287.10000000000002</v>
      </c>
      <c r="H50" s="31">
        <v>287.10000000000002</v>
      </c>
      <c r="I50" s="12">
        <f t="shared" si="9"/>
        <v>1</v>
      </c>
    </row>
    <row r="51" spans="1:9" s="22" customFormat="1" ht="12" hidden="1" customHeight="1" x14ac:dyDescent="0.2">
      <c r="A51" s="16" t="s">
        <v>86</v>
      </c>
      <c r="B51" s="15"/>
      <c r="C51" s="11"/>
      <c r="D51" s="11"/>
      <c r="E51" s="11"/>
      <c r="F51" s="11" t="s">
        <v>49</v>
      </c>
      <c r="G51" s="27"/>
      <c r="H51" s="27"/>
      <c r="I51" s="10" t="e">
        <f t="shared" si="9"/>
        <v>#DIV/0!</v>
      </c>
    </row>
    <row r="52" spans="1:9" ht="16.5" customHeight="1" x14ac:dyDescent="0.2">
      <c r="A52" s="44">
        <v>8</v>
      </c>
      <c r="B52" s="48" t="s">
        <v>45</v>
      </c>
      <c r="C52" s="9" t="s">
        <v>23</v>
      </c>
      <c r="D52" s="9" t="s">
        <v>28</v>
      </c>
      <c r="E52" s="9" t="s">
        <v>36</v>
      </c>
      <c r="F52" s="9" t="s">
        <v>47</v>
      </c>
      <c r="G52" s="29">
        <v>36</v>
      </c>
      <c r="H52" s="29">
        <v>7</v>
      </c>
      <c r="I52" s="10">
        <f t="shared" si="2"/>
        <v>0.19444444444444445</v>
      </c>
    </row>
    <row r="53" spans="1:9" ht="25.5" customHeight="1" x14ac:dyDescent="0.2">
      <c r="A53" s="46"/>
      <c r="B53" s="49"/>
      <c r="C53" s="9" t="s">
        <v>30</v>
      </c>
      <c r="D53" s="9" t="s">
        <v>28</v>
      </c>
      <c r="E53" s="9" t="s">
        <v>36</v>
      </c>
      <c r="F53" s="9" t="s">
        <v>47</v>
      </c>
      <c r="G53" s="29">
        <v>20</v>
      </c>
      <c r="H53" s="29">
        <v>0</v>
      </c>
      <c r="I53" s="10">
        <f t="shared" si="2"/>
        <v>0</v>
      </c>
    </row>
    <row r="54" spans="1:9" ht="31.5" x14ac:dyDescent="0.2">
      <c r="A54" s="7">
        <v>9</v>
      </c>
      <c r="B54" s="8" t="s">
        <v>41</v>
      </c>
      <c r="C54" s="9" t="s">
        <v>23</v>
      </c>
      <c r="D54" s="9" t="s">
        <v>37</v>
      </c>
      <c r="E54" s="9" t="s">
        <v>38</v>
      </c>
      <c r="F54" s="9" t="s">
        <v>47</v>
      </c>
      <c r="G54" s="29">
        <v>87.5</v>
      </c>
      <c r="H54" s="29">
        <v>29.9</v>
      </c>
      <c r="I54" s="10">
        <f t="shared" si="2"/>
        <v>0.34171428571428569</v>
      </c>
    </row>
    <row r="55" spans="1:9" ht="36" customHeight="1" x14ac:dyDescent="0.2">
      <c r="A55" s="44">
        <v>10</v>
      </c>
      <c r="B55" s="23" t="s">
        <v>106</v>
      </c>
      <c r="C55" s="9"/>
      <c r="D55" s="9"/>
      <c r="E55" s="9"/>
      <c r="F55" s="9"/>
      <c r="G55" s="29">
        <f>G57+G58+G56</f>
        <v>20204.899999999998</v>
      </c>
      <c r="H55" s="29">
        <f>H57+H58+H56</f>
        <v>12124.5</v>
      </c>
      <c r="I55" s="10">
        <f t="shared" ref="I55" si="10">H55/G55</f>
        <v>0.60007720899385797</v>
      </c>
    </row>
    <row r="56" spans="1:9" ht="36" customHeight="1" x14ac:dyDescent="0.2">
      <c r="A56" s="45"/>
      <c r="B56" s="30" t="s">
        <v>106</v>
      </c>
      <c r="C56" s="9" t="s">
        <v>23</v>
      </c>
      <c r="D56" s="9" t="s">
        <v>93</v>
      </c>
      <c r="E56" s="9" t="s">
        <v>120</v>
      </c>
      <c r="F56" s="9" t="s">
        <v>50</v>
      </c>
      <c r="G56" s="29">
        <v>1100</v>
      </c>
      <c r="H56" s="29">
        <v>0</v>
      </c>
      <c r="I56" s="10">
        <f t="shared" si="2"/>
        <v>0</v>
      </c>
    </row>
    <row r="57" spans="1:9" ht="46.5" customHeight="1" x14ac:dyDescent="0.2">
      <c r="A57" s="45"/>
      <c r="B57" s="25" t="s">
        <v>107</v>
      </c>
      <c r="C57" s="9" t="s">
        <v>23</v>
      </c>
      <c r="D57" s="9" t="s">
        <v>64</v>
      </c>
      <c r="E57" s="9" t="s">
        <v>42</v>
      </c>
      <c r="F57" s="9" t="s">
        <v>50</v>
      </c>
      <c r="G57" s="29">
        <v>18941.3</v>
      </c>
      <c r="H57" s="29">
        <v>12119.7</v>
      </c>
      <c r="I57" s="10">
        <f t="shared" si="2"/>
        <v>0.63985576491581897</v>
      </c>
    </row>
    <row r="58" spans="1:9" ht="45.75" customHeight="1" x14ac:dyDescent="0.2">
      <c r="A58" s="46"/>
      <c r="B58" s="25" t="s">
        <v>109</v>
      </c>
      <c r="C58" s="9" t="s">
        <v>23</v>
      </c>
      <c r="D58" s="9" t="s">
        <v>64</v>
      </c>
      <c r="E58" s="9" t="s">
        <v>108</v>
      </c>
      <c r="F58" s="9" t="s">
        <v>50</v>
      </c>
      <c r="G58" s="29">
        <v>163.6</v>
      </c>
      <c r="H58" s="29">
        <v>4.8</v>
      </c>
      <c r="I58" s="10">
        <f t="shared" si="2"/>
        <v>2.9339853300733496E-2</v>
      </c>
    </row>
    <row r="59" spans="1:9" ht="52.5" x14ac:dyDescent="0.2">
      <c r="A59" s="7">
        <v>11</v>
      </c>
      <c r="B59" s="23" t="s">
        <v>65</v>
      </c>
      <c r="C59" s="9" t="s">
        <v>23</v>
      </c>
      <c r="D59" s="9" t="s">
        <v>44</v>
      </c>
      <c r="E59" s="9" t="s">
        <v>66</v>
      </c>
      <c r="F59" s="9" t="s">
        <v>47</v>
      </c>
      <c r="G59" s="29">
        <v>283</v>
      </c>
      <c r="H59" s="29">
        <v>0</v>
      </c>
      <c r="I59" s="10">
        <f t="shared" si="2"/>
        <v>0</v>
      </c>
    </row>
    <row r="60" spans="1:9" x14ac:dyDescent="0.2">
      <c r="A60" s="24">
        <v>12</v>
      </c>
      <c r="B60" s="23" t="s">
        <v>67</v>
      </c>
      <c r="C60" s="9" t="s">
        <v>23</v>
      </c>
      <c r="D60" s="9" t="s">
        <v>68</v>
      </c>
      <c r="E60" s="9" t="s">
        <v>69</v>
      </c>
      <c r="F60" s="9" t="s">
        <v>47</v>
      </c>
      <c r="G60" s="29">
        <v>900</v>
      </c>
      <c r="H60" s="29">
        <v>0</v>
      </c>
      <c r="I60" s="10">
        <f t="shared" si="2"/>
        <v>0</v>
      </c>
    </row>
    <row r="61" spans="1:9" x14ac:dyDescent="0.2">
      <c r="A61" s="45">
        <v>13</v>
      </c>
      <c r="B61" s="47" t="s">
        <v>88</v>
      </c>
      <c r="C61" s="9" t="s">
        <v>23</v>
      </c>
      <c r="D61" s="9" t="s">
        <v>87</v>
      </c>
      <c r="E61" s="9" t="s">
        <v>89</v>
      </c>
      <c r="F61" s="9" t="s">
        <v>48</v>
      </c>
      <c r="G61" s="29">
        <v>12112.6</v>
      </c>
      <c r="H61" s="29">
        <v>8970.7000000000007</v>
      </c>
      <c r="I61" s="10">
        <f t="shared" ref="I61:I62" si="11">H61/G61</f>
        <v>0.74060895266086557</v>
      </c>
    </row>
    <row r="62" spans="1:9" x14ac:dyDescent="0.2">
      <c r="A62" s="45"/>
      <c r="B62" s="47"/>
      <c r="C62" s="9" t="s">
        <v>23</v>
      </c>
      <c r="D62" s="9" t="s">
        <v>87</v>
      </c>
      <c r="E62" s="9" t="s">
        <v>89</v>
      </c>
      <c r="F62" s="9" t="s">
        <v>47</v>
      </c>
      <c r="G62" s="29">
        <v>646.29999999999995</v>
      </c>
      <c r="H62" s="29">
        <v>343.8</v>
      </c>
      <c r="I62" s="10">
        <f t="shared" si="11"/>
        <v>0.53195110629738518</v>
      </c>
    </row>
    <row r="63" spans="1:9" x14ac:dyDescent="0.2">
      <c r="A63" s="45"/>
      <c r="B63" s="47"/>
      <c r="C63" s="9" t="s">
        <v>23</v>
      </c>
      <c r="D63" s="9" t="s">
        <v>87</v>
      </c>
      <c r="E63" s="9" t="s">
        <v>89</v>
      </c>
      <c r="F63" s="9" t="s">
        <v>46</v>
      </c>
      <c r="G63" s="29">
        <v>10.1</v>
      </c>
      <c r="H63" s="29">
        <v>8.5</v>
      </c>
      <c r="I63" s="10">
        <f t="shared" ref="I63:I68" si="12">H63/G63</f>
        <v>0.84158415841584167</v>
      </c>
    </row>
    <row r="64" spans="1:9" x14ac:dyDescent="0.2">
      <c r="A64" s="45"/>
      <c r="B64" s="47"/>
      <c r="C64" s="9" t="s">
        <v>23</v>
      </c>
      <c r="D64" s="9" t="s">
        <v>110</v>
      </c>
      <c r="E64" s="9" t="s">
        <v>89</v>
      </c>
      <c r="F64" s="9" t="s">
        <v>47</v>
      </c>
      <c r="G64" s="29">
        <v>34.299999999999997</v>
      </c>
      <c r="H64" s="29">
        <v>23.3</v>
      </c>
      <c r="I64" s="10">
        <f t="shared" si="12"/>
        <v>0.67930029154518956</v>
      </c>
    </row>
    <row r="65" spans="1:9" x14ac:dyDescent="0.2">
      <c r="A65" s="45"/>
      <c r="B65" s="47"/>
      <c r="C65" s="9" t="s">
        <v>23</v>
      </c>
      <c r="D65" s="9" t="s">
        <v>57</v>
      </c>
      <c r="E65" s="9" t="s">
        <v>89</v>
      </c>
      <c r="F65" s="9" t="s">
        <v>48</v>
      </c>
      <c r="G65" s="29">
        <v>14810.3</v>
      </c>
      <c r="H65" s="29">
        <v>11457.9</v>
      </c>
      <c r="I65" s="10">
        <f t="shared" si="12"/>
        <v>0.7736440180144899</v>
      </c>
    </row>
    <row r="66" spans="1:9" x14ac:dyDescent="0.2">
      <c r="A66" s="45"/>
      <c r="B66" s="47"/>
      <c r="C66" s="9" t="s">
        <v>23</v>
      </c>
      <c r="D66" s="9" t="s">
        <v>57</v>
      </c>
      <c r="E66" s="9" t="s">
        <v>90</v>
      </c>
      <c r="F66" s="9" t="s">
        <v>47</v>
      </c>
      <c r="G66" s="29">
        <v>3872.7</v>
      </c>
      <c r="H66" s="29">
        <v>1654.6</v>
      </c>
      <c r="I66" s="10">
        <f t="shared" si="12"/>
        <v>0.42724714023807681</v>
      </c>
    </row>
    <row r="67" spans="1:9" x14ac:dyDescent="0.2">
      <c r="A67" s="45"/>
      <c r="B67" s="47"/>
      <c r="C67" s="9" t="s">
        <v>23</v>
      </c>
      <c r="D67" s="9" t="s">
        <v>57</v>
      </c>
      <c r="E67" s="9" t="s">
        <v>91</v>
      </c>
      <c r="F67" s="9" t="s">
        <v>46</v>
      </c>
      <c r="G67" s="29">
        <v>5</v>
      </c>
      <c r="H67" s="29">
        <v>0.1</v>
      </c>
      <c r="I67" s="10">
        <f t="shared" ref="I67" si="13">H67/G67</f>
        <v>0.02</v>
      </c>
    </row>
    <row r="68" spans="1:9" x14ac:dyDescent="0.2">
      <c r="A68" s="46"/>
      <c r="B68" s="39"/>
      <c r="C68" s="9" t="s">
        <v>23</v>
      </c>
      <c r="D68" s="9" t="s">
        <v>57</v>
      </c>
      <c r="E68" s="9" t="s">
        <v>111</v>
      </c>
      <c r="F68" s="9" t="s">
        <v>47</v>
      </c>
      <c r="G68" s="29">
        <v>9.6</v>
      </c>
      <c r="H68" s="29">
        <v>9.6</v>
      </c>
      <c r="I68" s="10">
        <f t="shared" si="12"/>
        <v>1</v>
      </c>
    </row>
    <row r="69" spans="1:9" ht="18" customHeight="1" x14ac:dyDescent="0.2">
      <c r="A69" s="44">
        <v>14</v>
      </c>
      <c r="B69" s="38" t="s">
        <v>92</v>
      </c>
      <c r="C69" s="9" t="s">
        <v>23</v>
      </c>
      <c r="D69" s="9" t="s">
        <v>93</v>
      </c>
      <c r="E69" s="9" t="s">
        <v>94</v>
      </c>
      <c r="F69" s="9" t="s">
        <v>50</v>
      </c>
      <c r="G69" s="29">
        <v>2451</v>
      </c>
      <c r="H69" s="29">
        <v>800</v>
      </c>
      <c r="I69" s="10">
        <f t="shared" si="2"/>
        <v>0.32639738882088942</v>
      </c>
    </row>
    <row r="70" spans="1:9" ht="21" customHeight="1" x14ac:dyDescent="0.2">
      <c r="A70" s="46"/>
      <c r="B70" s="39"/>
      <c r="C70" s="9" t="s">
        <v>23</v>
      </c>
      <c r="D70" s="9" t="s">
        <v>97</v>
      </c>
      <c r="E70" s="9" t="s">
        <v>95</v>
      </c>
      <c r="F70" s="9" t="s">
        <v>96</v>
      </c>
      <c r="G70" s="29">
        <v>200</v>
      </c>
      <c r="H70" s="29">
        <v>150</v>
      </c>
      <c r="I70" s="10">
        <f t="shared" si="2"/>
        <v>0.75</v>
      </c>
    </row>
    <row r="71" spans="1:9" x14ac:dyDescent="0.2">
      <c r="A71" s="34" t="s">
        <v>1</v>
      </c>
      <c r="B71" s="34"/>
      <c r="C71" s="17"/>
      <c r="D71" s="17"/>
      <c r="E71" s="17"/>
      <c r="F71" s="17"/>
      <c r="G71" s="32">
        <f>G6++G8+G11+G12+G13+G14+G16+G52+G53+G54+G7+G69+G15+G55+G59+G60+G61+G62+G63+G65+G66+G68+G70+G9+G10+G64+G67</f>
        <v>77123.5</v>
      </c>
      <c r="H71" s="32">
        <f>H6++H8+H11+H12+H13+H14+H16+H52+H53+H54+H7+H69+H15+H55+H59+H60+H61+H62+H63+H65+H66+H68+H70+H9+H10+H64+H67</f>
        <v>51709.200000000004</v>
      </c>
      <c r="I71" s="10">
        <f t="shared" ref="I71" si="14">H71/G71</f>
        <v>0.67047268342334054</v>
      </c>
    </row>
    <row r="72" spans="1:9" x14ac:dyDescent="0.2">
      <c r="B72" s="18"/>
      <c r="C72" s="18"/>
      <c r="D72" s="18"/>
      <c r="E72" s="18"/>
      <c r="F72" s="18"/>
    </row>
    <row r="73" spans="1:9" x14ac:dyDescent="0.2">
      <c r="B73" s="18"/>
      <c r="C73" s="18"/>
      <c r="D73" s="18"/>
      <c r="E73" s="18"/>
      <c r="F73" s="18"/>
    </row>
    <row r="74" spans="1:9" ht="15.75" x14ac:dyDescent="0.25">
      <c r="A74" s="6" t="s">
        <v>117</v>
      </c>
      <c r="B74" s="19"/>
      <c r="C74" s="19"/>
      <c r="D74" s="19"/>
      <c r="E74" s="19"/>
      <c r="F74" s="19"/>
      <c r="G74" s="6"/>
      <c r="H74" s="6"/>
      <c r="I74" s="6"/>
    </row>
    <row r="75" spans="1:9" ht="15.75" x14ac:dyDescent="0.25">
      <c r="A75" s="6" t="s">
        <v>40</v>
      </c>
      <c r="B75" s="19"/>
      <c r="C75" s="19"/>
      <c r="D75" s="19"/>
      <c r="E75" s="19"/>
      <c r="F75" s="19"/>
      <c r="G75" s="33" t="s">
        <v>118</v>
      </c>
      <c r="H75" s="33"/>
      <c r="I75" s="33"/>
    </row>
    <row r="78" spans="1:9" x14ac:dyDescent="0.2">
      <c r="A78" s="20" t="s">
        <v>58</v>
      </c>
    </row>
  </sheetData>
  <autoFilter ref="A3:I71">
    <filterColumn colId="7" showButton="0"/>
  </autoFilter>
  <mergeCells count="32">
    <mergeCell ref="A20:A21"/>
    <mergeCell ref="B20:B21"/>
    <mergeCell ref="A22:A24"/>
    <mergeCell ref="B22:B24"/>
    <mergeCell ref="A31:A32"/>
    <mergeCell ref="A27:A28"/>
    <mergeCell ref="B69:B70"/>
    <mergeCell ref="B52:B53"/>
    <mergeCell ref="A61:A68"/>
    <mergeCell ref="B61:B68"/>
    <mergeCell ref="A33:A36"/>
    <mergeCell ref="B33:B36"/>
    <mergeCell ref="A37:A42"/>
    <mergeCell ref="B37:B42"/>
    <mergeCell ref="A46:A48"/>
    <mergeCell ref="B46:B48"/>
    <mergeCell ref="G75:I75"/>
    <mergeCell ref="A71:B71"/>
    <mergeCell ref="B2:I2"/>
    <mergeCell ref="A1:I1"/>
    <mergeCell ref="B4:B5"/>
    <mergeCell ref="A4:A5"/>
    <mergeCell ref="C4:F4"/>
    <mergeCell ref="G4:G5"/>
    <mergeCell ref="H4:H5"/>
    <mergeCell ref="I4:I5"/>
    <mergeCell ref="H3:I3"/>
    <mergeCell ref="A55:A58"/>
    <mergeCell ref="A8:A11"/>
    <mergeCell ref="B8:B11"/>
    <mergeCell ref="A52:A53"/>
    <mergeCell ref="A69:A70"/>
  </mergeCells>
  <pageMargins left="0.74803149606299213" right="0.74803149606299213" top="0.98425196850393704" bottom="0.78740157480314965" header="0.51181102362204722" footer="0.51181102362204722"/>
  <pageSetup paperSize="9" scale="76" fitToHeight="2" orientation="portrait" r:id="rId1"/>
  <headerFooter differentFirst="1" alignWithMargins="0">
    <oddFooter>&amp;R&amp;"Times New Roman,обычный"&amp;P</oddFooter>
  </headerFooter>
  <rowBreaks count="1" manualBreakCount="1">
    <brk id="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62" t="s">
        <v>7</v>
      </c>
      <c r="B5" s="62"/>
      <c r="C5" s="62"/>
      <c r="D5" s="62"/>
      <c r="E5" s="1"/>
      <c r="F5" s="1"/>
      <c r="G5" s="1"/>
      <c r="I5" s="3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3"/>
      <c r="I7" s="3"/>
    </row>
    <row r="8" spans="1:9" ht="58.15" customHeight="1" x14ac:dyDescent="0.2">
      <c r="A8" s="62" t="s">
        <v>9</v>
      </c>
      <c r="B8" s="62"/>
      <c r="C8" s="62"/>
      <c r="D8" s="62"/>
      <c r="E8" s="1"/>
      <c r="F8" s="1"/>
      <c r="G8" s="1"/>
      <c r="I8" s="3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2018-11-02T06:20:21Z</cp:lastPrinted>
  <dcterms:created xsi:type="dcterms:W3CDTF">2002-03-11T10:22:12Z</dcterms:created>
  <dcterms:modified xsi:type="dcterms:W3CDTF">2019-11-07T07:19:05Z</dcterms:modified>
</cp:coreProperties>
</file>